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firstSheet="2" activeTab="2"/>
  </bookViews>
  <sheets>
    <sheet name="Meltzer-Malone" sheetId="1" state="hidden" r:id="rId1"/>
    <sheet name="Module1" sheetId="2" state="hidden" r:id="rId2"/>
    <sheet name="Pulje 1" sheetId="3" r:id="rId3"/>
    <sheet name="Pulje 2" sheetId="4" r:id="rId4"/>
    <sheet name="Pulje 3" sheetId="5" r:id="rId5"/>
    <sheet name="Pulje 4" sheetId="6" r:id="rId6"/>
    <sheet name="Pulje 5" sheetId="7" r:id="rId7"/>
    <sheet name="Pulje 6" sheetId="8" r:id="rId8"/>
    <sheet name="Pulje 7" sheetId="9" r:id="rId9"/>
    <sheet name="Pulje 8" sheetId="10" r:id="rId10"/>
    <sheet name="Pulje 2_2_2_2_2_2_2" sheetId="11" r:id="rId11"/>
    <sheet name="Ark5" sheetId="12" r:id="rId12"/>
  </sheets>
  <definedNames>
    <definedName name="Print_Area_0" localSheetId="4">'Pulje 3'!$A$1:$T$41</definedName>
    <definedName name="Print_Area_0" localSheetId="6">'Meltzer-Malone'!$A$1:$T$41</definedName>
    <definedName name="_xlnm.Print_Area" localSheetId="2">'Pulje 6'!$A$1:$T$41</definedName>
    <definedName name="_xlnm.Print_Area" localSheetId="3">'Pulje 7'!$A$1:$T$41</definedName>
    <definedName name="_xlnm.Print_Area" localSheetId="10">'Pulje 2_2_2_2_2_2_2'!$A$1:$T$41</definedName>
    <definedName name="_xlnm.Print_Area" localSheetId="4">'Pulje 3'!$A$1:$T$41</definedName>
    <definedName name="_xlnm.Print_Area" localSheetId="5">'Pulje 4'!$A$1:$T$41</definedName>
    <definedName name="_xlnm.Print_Area" localSheetId="6">'Meltzer-Malone'!$A$1:$T$41</definedName>
    <definedName name="_xlnm.Print_Area" localSheetId="7">'Pulje 2'!$A$1:$T$41</definedName>
    <definedName name="_xlnm.Print_Area" localSheetId="8">'Pulje 8'!$A$1:$T$41</definedName>
    <definedName name="_xlnm.Print_Area" localSheetId="9">'Pulje 2_2_2_2_2_2_2'!$A$1:$T$41</definedName>
  </definedNames>
  <calcPr calcId="145621" iterateDelta="1E-4"/>
</workbook>
</file>

<file path=xl/calcChain.xml><?xml version="1.0" encoding="utf-8"?>
<calcChain xmlns="http://schemas.openxmlformats.org/spreadsheetml/2006/main">
  <c r="V24" i="11" l="1"/>
  <c r="R24" i="11" s="1"/>
  <c r="O24" i="11"/>
  <c r="N24" i="11"/>
  <c r="P24" i="11" s="1"/>
  <c r="V23" i="11"/>
  <c r="R23" i="11" s="1"/>
  <c r="P23" i="11"/>
  <c r="O23" i="11"/>
  <c r="N23" i="11"/>
  <c r="V22" i="11"/>
  <c r="R22" i="11" s="1"/>
  <c r="U22" i="11"/>
  <c r="P22" i="11"/>
  <c r="Q22" i="11" s="1"/>
  <c r="O22" i="11"/>
  <c r="N22" i="11"/>
  <c r="V21" i="11"/>
  <c r="R21" i="11"/>
  <c r="O21" i="11"/>
  <c r="N21" i="11"/>
  <c r="P21" i="11" s="1"/>
  <c r="V20" i="11"/>
  <c r="R20" i="11"/>
  <c r="Q20" i="11"/>
  <c r="O20" i="11"/>
  <c r="N20" i="11"/>
  <c r="P20" i="11" s="1"/>
  <c r="U20" i="11" s="1"/>
  <c r="V19" i="11"/>
  <c r="R19" i="11" s="1"/>
  <c r="P19" i="11"/>
  <c r="O19" i="11"/>
  <c r="N19" i="11"/>
  <c r="V18" i="11"/>
  <c r="R18" i="11" s="1"/>
  <c r="U18" i="11"/>
  <c r="P18" i="11"/>
  <c r="Q18" i="11" s="1"/>
  <c r="O18" i="11"/>
  <c r="N18" i="11"/>
  <c r="V17" i="11"/>
  <c r="R17" i="11"/>
  <c r="O17" i="11"/>
  <c r="N17" i="11"/>
  <c r="P17" i="11" s="1"/>
  <c r="V16" i="11"/>
  <c r="R16" i="11"/>
  <c r="O16" i="11"/>
  <c r="N16" i="11"/>
  <c r="P16" i="11" s="1"/>
  <c r="V15" i="11"/>
  <c r="R15" i="11" s="1"/>
  <c r="P15" i="11"/>
  <c r="O15" i="11"/>
  <c r="N15" i="11"/>
  <c r="V14" i="11"/>
  <c r="R14" i="11" s="1"/>
  <c r="U14" i="11"/>
  <c r="P14" i="11"/>
  <c r="Q14" i="11" s="1"/>
  <c r="O14" i="11"/>
  <c r="N14" i="11"/>
  <c r="V13" i="11"/>
  <c r="R13" i="11"/>
  <c r="O13" i="11"/>
  <c r="N13" i="11"/>
  <c r="P13" i="11" s="1"/>
  <c r="V12" i="11"/>
  <c r="R12" i="11"/>
  <c r="Q12" i="11"/>
  <c r="O12" i="11"/>
  <c r="N12" i="11"/>
  <c r="P12" i="11" s="1"/>
  <c r="U12" i="11" s="1"/>
  <c r="V11" i="11"/>
  <c r="R11" i="11" s="1"/>
  <c r="P11" i="11"/>
  <c r="O11" i="11"/>
  <c r="N11" i="11"/>
  <c r="V10" i="11"/>
  <c r="R10" i="11" s="1"/>
  <c r="U10" i="11"/>
  <c r="P10" i="11"/>
  <c r="Q10" i="11" s="1"/>
  <c r="O10" i="11"/>
  <c r="N10" i="11"/>
  <c r="V9" i="11"/>
  <c r="R9" i="11"/>
  <c r="O9" i="11"/>
  <c r="N9" i="11"/>
  <c r="P9" i="11" s="1"/>
  <c r="V24" i="10"/>
  <c r="R24" i="10"/>
  <c r="O24" i="10"/>
  <c r="N24" i="10"/>
  <c r="P24" i="10" s="1"/>
  <c r="V23" i="10"/>
  <c r="R23" i="10" s="1"/>
  <c r="P23" i="10"/>
  <c r="O23" i="10"/>
  <c r="N23" i="10"/>
  <c r="V22" i="10"/>
  <c r="R22" i="10" s="1"/>
  <c r="U22" i="10"/>
  <c r="P22" i="10"/>
  <c r="Q22" i="10" s="1"/>
  <c r="O22" i="10"/>
  <c r="N22" i="10"/>
  <c r="V21" i="10"/>
  <c r="R21" i="10"/>
  <c r="O21" i="10"/>
  <c r="N21" i="10"/>
  <c r="P21" i="10" s="1"/>
  <c r="V20" i="10"/>
  <c r="R20" i="10"/>
  <c r="Q20" i="10"/>
  <c r="O20" i="10"/>
  <c r="N20" i="10"/>
  <c r="P20" i="10" s="1"/>
  <c r="U20" i="10" s="1"/>
  <c r="V19" i="10"/>
  <c r="R19" i="10" s="1"/>
  <c r="P19" i="10"/>
  <c r="O19" i="10"/>
  <c r="N19" i="10"/>
  <c r="V18" i="10"/>
  <c r="R18" i="10" s="1"/>
  <c r="U18" i="10"/>
  <c r="P18" i="10"/>
  <c r="Q18" i="10" s="1"/>
  <c r="O18" i="10"/>
  <c r="N18" i="10"/>
  <c r="V17" i="10"/>
  <c r="R17" i="10"/>
  <c r="O17" i="10"/>
  <c r="N17" i="10"/>
  <c r="P17" i="10" s="1"/>
  <c r="V16" i="10"/>
  <c r="R16" i="10"/>
  <c r="O16" i="10"/>
  <c r="N16" i="10"/>
  <c r="P16" i="10" s="1"/>
  <c r="V15" i="10"/>
  <c r="R15" i="10" s="1"/>
  <c r="P15" i="10"/>
  <c r="O15" i="10"/>
  <c r="N15" i="10"/>
  <c r="V14" i="10"/>
  <c r="R14" i="10" s="1"/>
  <c r="U14" i="10"/>
  <c r="P14" i="10"/>
  <c r="Q14" i="10" s="1"/>
  <c r="O14" i="10"/>
  <c r="N14" i="10"/>
  <c r="V13" i="10"/>
  <c r="R13" i="10"/>
  <c r="O13" i="10"/>
  <c r="N13" i="10"/>
  <c r="P13" i="10" s="1"/>
  <c r="V12" i="10"/>
  <c r="R12" i="10"/>
  <c r="Q12" i="10"/>
  <c r="O12" i="10"/>
  <c r="N12" i="10"/>
  <c r="P12" i="10" s="1"/>
  <c r="U12" i="10" s="1"/>
  <c r="V11" i="10"/>
  <c r="R11" i="10" s="1"/>
  <c r="P11" i="10"/>
  <c r="O11" i="10"/>
  <c r="N11" i="10"/>
  <c r="V10" i="10"/>
  <c r="R10" i="10" s="1"/>
  <c r="U10" i="10"/>
  <c r="P10" i="10"/>
  <c r="Q10" i="10" s="1"/>
  <c r="O10" i="10"/>
  <c r="N10" i="10"/>
  <c r="V9" i="10"/>
  <c r="R9" i="10"/>
  <c r="O9" i="10"/>
  <c r="N9" i="10"/>
  <c r="P9" i="10" s="1"/>
  <c r="V24" i="9"/>
  <c r="R24" i="9"/>
  <c r="O24" i="9"/>
  <c r="N24" i="9"/>
  <c r="P24" i="9" s="1"/>
  <c r="V23" i="9"/>
  <c r="R23" i="9" s="1"/>
  <c r="P23" i="9"/>
  <c r="O23" i="9"/>
  <c r="N23" i="9"/>
  <c r="V22" i="9"/>
  <c r="R22" i="9" s="1"/>
  <c r="U22" i="9"/>
  <c r="P22" i="9"/>
  <c r="Q22" i="9" s="1"/>
  <c r="O22" i="9"/>
  <c r="N22" i="9"/>
  <c r="V21" i="9"/>
  <c r="R21" i="9"/>
  <c r="O21" i="9"/>
  <c r="N21" i="9"/>
  <c r="P21" i="9" s="1"/>
  <c r="V20" i="9"/>
  <c r="R20" i="9"/>
  <c r="Q20" i="9"/>
  <c r="O20" i="9"/>
  <c r="N20" i="9"/>
  <c r="P20" i="9" s="1"/>
  <c r="U20" i="9" s="1"/>
  <c r="V19" i="9"/>
  <c r="R19" i="9" s="1"/>
  <c r="P19" i="9"/>
  <c r="O19" i="9"/>
  <c r="N19" i="9"/>
  <c r="V18" i="9"/>
  <c r="R18" i="9" s="1"/>
  <c r="U18" i="9"/>
  <c r="P18" i="9"/>
  <c r="Q18" i="9" s="1"/>
  <c r="O18" i="9"/>
  <c r="N18" i="9"/>
  <c r="V17" i="9"/>
  <c r="R17" i="9"/>
  <c r="O17" i="9"/>
  <c r="N17" i="9"/>
  <c r="P17" i="9" s="1"/>
  <c r="V16" i="9"/>
  <c r="R16" i="9"/>
  <c r="O16" i="9"/>
  <c r="N16" i="9"/>
  <c r="P16" i="9" s="1"/>
  <c r="V15" i="9"/>
  <c r="R15" i="9" s="1"/>
  <c r="P15" i="9"/>
  <c r="O15" i="9"/>
  <c r="N15" i="9"/>
  <c r="V14" i="9"/>
  <c r="R14" i="9" s="1"/>
  <c r="U14" i="9"/>
  <c r="P14" i="9"/>
  <c r="Q14" i="9" s="1"/>
  <c r="O14" i="9"/>
  <c r="N14" i="9"/>
  <c r="V13" i="9"/>
  <c r="R13" i="9"/>
  <c r="O13" i="9"/>
  <c r="N13" i="9"/>
  <c r="P13" i="9" s="1"/>
  <c r="V12" i="9"/>
  <c r="R12" i="9"/>
  <c r="Q12" i="9"/>
  <c r="O12" i="9"/>
  <c r="N12" i="9"/>
  <c r="P12" i="9" s="1"/>
  <c r="U12" i="9" s="1"/>
  <c r="V11" i="9"/>
  <c r="R11" i="9" s="1"/>
  <c r="P11" i="9"/>
  <c r="O11" i="9"/>
  <c r="N11" i="9"/>
  <c r="V10" i="9"/>
  <c r="R10" i="9" s="1"/>
  <c r="U10" i="9"/>
  <c r="P10" i="9"/>
  <c r="Q10" i="9" s="1"/>
  <c r="O10" i="9"/>
  <c r="N10" i="9"/>
  <c r="V9" i="9"/>
  <c r="R9" i="9"/>
  <c r="O9" i="9"/>
  <c r="N9" i="9"/>
  <c r="P9" i="9" s="1"/>
  <c r="V24" i="8"/>
  <c r="R24" i="8"/>
  <c r="O24" i="8"/>
  <c r="N24" i="8"/>
  <c r="P24" i="8" s="1"/>
  <c r="V23" i="8"/>
  <c r="R23" i="8" s="1"/>
  <c r="P23" i="8"/>
  <c r="O23" i="8"/>
  <c r="N23" i="8"/>
  <c r="V22" i="8"/>
  <c r="R22" i="8" s="1"/>
  <c r="U22" i="8"/>
  <c r="P22" i="8"/>
  <c r="Q22" i="8" s="1"/>
  <c r="O22" i="8"/>
  <c r="N22" i="8"/>
  <c r="V21" i="8"/>
  <c r="R21" i="8"/>
  <c r="O21" i="8"/>
  <c r="N21" i="8"/>
  <c r="P21" i="8" s="1"/>
  <c r="V20" i="8"/>
  <c r="R20" i="8"/>
  <c r="Q20" i="8"/>
  <c r="O20" i="8"/>
  <c r="N20" i="8"/>
  <c r="P20" i="8" s="1"/>
  <c r="U20" i="8" s="1"/>
  <c r="V19" i="8"/>
  <c r="R19" i="8" s="1"/>
  <c r="P19" i="8"/>
  <c r="O19" i="8"/>
  <c r="N19" i="8"/>
  <c r="V18" i="8"/>
  <c r="R18" i="8" s="1"/>
  <c r="U18" i="8"/>
  <c r="P18" i="8"/>
  <c r="Q18" i="8" s="1"/>
  <c r="O18" i="8"/>
  <c r="N18" i="8"/>
  <c r="V17" i="8"/>
  <c r="R17" i="8"/>
  <c r="O17" i="8"/>
  <c r="N17" i="8"/>
  <c r="P17" i="8" s="1"/>
  <c r="V16" i="8"/>
  <c r="R16" i="8"/>
  <c r="O16" i="8"/>
  <c r="N16" i="8"/>
  <c r="P16" i="8" s="1"/>
  <c r="V15" i="8"/>
  <c r="R15" i="8" s="1"/>
  <c r="P15" i="8"/>
  <c r="O15" i="8"/>
  <c r="N15" i="8"/>
  <c r="V14" i="8"/>
  <c r="R14" i="8" s="1"/>
  <c r="U14" i="8"/>
  <c r="P14" i="8"/>
  <c r="Q14" i="8" s="1"/>
  <c r="O14" i="8"/>
  <c r="N14" i="8"/>
  <c r="V13" i="8"/>
  <c r="R13" i="8"/>
  <c r="O13" i="8"/>
  <c r="N13" i="8"/>
  <c r="P13" i="8" s="1"/>
  <c r="V12" i="8"/>
  <c r="R12" i="8"/>
  <c r="Q12" i="8"/>
  <c r="O12" i="8"/>
  <c r="N12" i="8"/>
  <c r="P12" i="8" s="1"/>
  <c r="U12" i="8" s="1"/>
  <c r="V11" i="8"/>
  <c r="R11" i="8" s="1"/>
  <c r="P11" i="8"/>
  <c r="O11" i="8"/>
  <c r="N11" i="8"/>
  <c r="V10" i="8"/>
  <c r="R10" i="8" s="1"/>
  <c r="U10" i="8"/>
  <c r="P10" i="8"/>
  <c r="Q10" i="8" s="1"/>
  <c r="O10" i="8"/>
  <c r="N10" i="8"/>
  <c r="V9" i="8"/>
  <c r="R9" i="8"/>
  <c r="O9" i="8"/>
  <c r="N9" i="8"/>
  <c r="P9" i="8" s="1"/>
  <c r="V24" i="7"/>
  <c r="R24" i="7"/>
  <c r="O24" i="7"/>
  <c r="N24" i="7"/>
  <c r="P24" i="7" s="1"/>
  <c r="V23" i="7"/>
  <c r="R23" i="7" s="1"/>
  <c r="P23" i="7"/>
  <c r="O23" i="7"/>
  <c r="N23" i="7"/>
  <c r="V22" i="7"/>
  <c r="R22" i="7" s="1"/>
  <c r="U22" i="7"/>
  <c r="P22" i="7"/>
  <c r="Q22" i="7" s="1"/>
  <c r="O22" i="7"/>
  <c r="N22" i="7"/>
  <c r="V21" i="7"/>
  <c r="R21" i="7"/>
  <c r="O21" i="7"/>
  <c r="N21" i="7"/>
  <c r="P21" i="7" s="1"/>
  <c r="V20" i="7"/>
  <c r="R20" i="7"/>
  <c r="Q20" i="7"/>
  <c r="O20" i="7"/>
  <c r="N20" i="7"/>
  <c r="P20" i="7" s="1"/>
  <c r="U20" i="7" s="1"/>
  <c r="V19" i="7"/>
  <c r="R19" i="7" s="1"/>
  <c r="Q19" i="7"/>
  <c r="P19" i="7"/>
  <c r="U19" i="7" s="1"/>
  <c r="O19" i="7"/>
  <c r="N19" i="7"/>
  <c r="V18" i="7"/>
  <c r="R18" i="7" s="1"/>
  <c r="U18" i="7"/>
  <c r="P18" i="7"/>
  <c r="Q18" i="7" s="1"/>
  <c r="O18" i="7"/>
  <c r="N18" i="7"/>
  <c r="V17" i="7"/>
  <c r="R17" i="7"/>
  <c r="O17" i="7"/>
  <c r="N17" i="7"/>
  <c r="P17" i="7" s="1"/>
  <c r="Q17" i="7" s="1"/>
  <c r="V16" i="7"/>
  <c r="R16" i="7"/>
  <c r="Q16" i="7"/>
  <c r="O16" i="7"/>
  <c r="N16" i="7"/>
  <c r="P16" i="7" s="1"/>
  <c r="U16" i="7" s="1"/>
  <c r="V15" i="7"/>
  <c r="R15" i="7" s="1"/>
  <c r="Q15" i="7"/>
  <c r="P15" i="7"/>
  <c r="U15" i="7" s="1"/>
  <c r="O15" i="7"/>
  <c r="N15" i="7"/>
  <c r="V14" i="7"/>
  <c r="R14" i="7" s="1"/>
  <c r="U14" i="7"/>
  <c r="P14" i="7"/>
  <c r="Q14" i="7" s="1"/>
  <c r="O14" i="7"/>
  <c r="N14" i="7"/>
  <c r="V13" i="7"/>
  <c r="R13" i="7"/>
  <c r="O13" i="7"/>
  <c r="N13" i="7"/>
  <c r="P13" i="7" s="1"/>
  <c r="Q13" i="7" s="1"/>
  <c r="V12" i="7"/>
  <c r="R12" i="7"/>
  <c r="Q12" i="7"/>
  <c r="O12" i="7"/>
  <c r="N12" i="7"/>
  <c r="P12" i="7" s="1"/>
  <c r="U12" i="7" s="1"/>
  <c r="V11" i="7"/>
  <c r="R11" i="7" s="1"/>
  <c r="Q11" i="7"/>
  <c r="P11" i="7"/>
  <c r="U11" i="7" s="1"/>
  <c r="O11" i="7"/>
  <c r="N11" i="7"/>
  <c r="V10" i="7"/>
  <c r="R10" i="7" s="1"/>
  <c r="P10" i="7"/>
  <c r="U10" i="7" s="1"/>
  <c r="O10" i="7"/>
  <c r="N10" i="7"/>
  <c r="V9" i="7"/>
  <c r="R9" i="7"/>
  <c r="O9" i="7"/>
  <c r="N9" i="7"/>
  <c r="P9" i="7" s="1"/>
  <c r="V24" i="6"/>
  <c r="R24" i="6"/>
  <c r="Q24" i="6"/>
  <c r="O24" i="6"/>
  <c r="N24" i="6"/>
  <c r="P24" i="6" s="1"/>
  <c r="U24" i="6" s="1"/>
  <c r="V23" i="6"/>
  <c r="R23" i="6"/>
  <c r="Q23" i="6"/>
  <c r="O23" i="6"/>
  <c r="N23" i="6"/>
  <c r="P23" i="6" s="1"/>
  <c r="U23" i="6" s="1"/>
  <c r="V22" i="6"/>
  <c r="R22" i="6" s="1"/>
  <c r="P22" i="6"/>
  <c r="U22" i="6" s="1"/>
  <c r="O22" i="6"/>
  <c r="N22" i="6"/>
  <c r="V21" i="6"/>
  <c r="R21" i="6"/>
  <c r="O21" i="6"/>
  <c r="N21" i="6"/>
  <c r="P21" i="6" s="1"/>
  <c r="V20" i="6"/>
  <c r="R20" i="6"/>
  <c r="Q20" i="6"/>
  <c r="O20" i="6"/>
  <c r="N20" i="6"/>
  <c r="P20" i="6" s="1"/>
  <c r="U20" i="6" s="1"/>
  <c r="V19" i="6"/>
  <c r="R19" i="6"/>
  <c r="O19" i="6"/>
  <c r="N19" i="6"/>
  <c r="P19" i="6" s="1"/>
  <c r="V18" i="6"/>
  <c r="R18" i="6"/>
  <c r="O18" i="6"/>
  <c r="N18" i="6"/>
  <c r="P18" i="6" s="1"/>
  <c r="U18" i="6" s="1"/>
  <c r="V17" i="6"/>
  <c r="R17" i="6" s="1"/>
  <c r="P17" i="6"/>
  <c r="O17" i="6"/>
  <c r="N17" i="6"/>
  <c r="V16" i="6"/>
  <c r="R16" i="6" s="1"/>
  <c r="U16" i="6"/>
  <c r="P16" i="6"/>
  <c r="Q16" i="6" s="1"/>
  <c r="O16" i="6"/>
  <c r="N16" i="6"/>
  <c r="V15" i="6"/>
  <c r="R15" i="6"/>
  <c r="O15" i="6"/>
  <c r="N15" i="6"/>
  <c r="P15" i="6" s="1"/>
  <c r="V14" i="6"/>
  <c r="R14" i="6"/>
  <c r="Q14" i="6"/>
  <c r="O14" i="6"/>
  <c r="N14" i="6"/>
  <c r="P14" i="6" s="1"/>
  <c r="U14" i="6" s="1"/>
  <c r="V13" i="6"/>
  <c r="R13" i="6" s="1"/>
  <c r="P13" i="6"/>
  <c r="O13" i="6"/>
  <c r="N13" i="6"/>
  <c r="V12" i="6"/>
  <c r="R12" i="6" s="1"/>
  <c r="U12" i="6"/>
  <c r="P12" i="6"/>
  <c r="Q12" i="6" s="1"/>
  <c r="O12" i="6"/>
  <c r="N12" i="6"/>
  <c r="V11" i="6"/>
  <c r="R11" i="6"/>
  <c r="O11" i="6"/>
  <c r="N11" i="6"/>
  <c r="P11" i="6" s="1"/>
  <c r="V10" i="6"/>
  <c r="R10" i="6"/>
  <c r="O10" i="6"/>
  <c r="N10" i="6"/>
  <c r="P10" i="6" s="1"/>
  <c r="U10" i="6" s="1"/>
  <c r="V9" i="6"/>
  <c r="R9" i="6" s="1"/>
  <c r="P9" i="6"/>
  <c r="O9" i="6"/>
  <c r="N9" i="6"/>
  <c r="V24" i="5"/>
  <c r="R24" i="5" s="1"/>
  <c r="U24" i="5"/>
  <c r="P24" i="5"/>
  <c r="Q24" i="5" s="1"/>
  <c r="O24" i="5"/>
  <c r="N24" i="5"/>
  <c r="V23" i="5"/>
  <c r="R23" i="5"/>
  <c r="O23" i="5"/>
  <c r="N23" i="5"/>
  <c r="P23" i="5" s="1"/>
  <c r="V22" i="5"/>
  <c r="R22" i="5"/>
  <c r="Q22" i="5"/>
  <c r="O22" i="5"/>
  <c r="N22" i="5"/>
  <c r="P22" i="5" s="1"/>
  <c r="U22" i="5" s="1"/>
  <c r="V21" i="5"/>
  <c r="R21" i="5" s="1"/>
  <c r="P21" i="5"/>
  <c r="O21" i="5"/>
  <c r="N21" i="5"/>
  <c r="V20" i="5"/>
  <c r="R20" i="5" s="1"/>
  <c r="U20" i="5"/>
  <c r="P20" i="5"/>
  <c r="Q20" i="5" s="1"/>
  <c r="O20" i="5"/>
  <c r="N20" i="5"/>
  <c r="V19" i="5"/>
  <c r="R19" i="5"/>
  <c r="O19" i="5"/>
  <c r="N19" i="5"/>
  <c r="P19" i="5" s="1"/>
  <c r="Q19" i="5" s="1"/>
  <c r="V18" i="5"/>
  <c r="R18" i="5"/>
  <c r="O18" i="5"/>
  <c r="N18" i="5"/>
  <c r="P18" i="5" s="1"/>
  <c r="U18" i="5" s="1"/>
  <c r="V17" i="5"/>
  <c r="R17" i="5" s="1"/>
  <c r="P17" i="5"/>
  <c r="U17" i="5" s="1"/>
  <c r="O17" i="5"/>
  <c r="N17" i="5"/>
  <c r="V16" i="5"/>
  <c r="R16" i="5" s="1"/>
  <c r="P16" i="5"/>
  <c r="Q16" i="5" s="1"/>
  <c r="O16" i="5"/>
  <c r="N16" i="5"/>
  <c r="V15" i="5"/>
  <c r="U15" i="5"/>
  <c r="R15" i="5"/>
  <c r="O15" i="5"/>
  <c r="N15" i="5"/>
  <c r="P15" i="5" s="1"/>
  <c r="Q15" i="5" s="1"/>
  <c r="V14" i="5"/>
  <c r="R14" i="5"/>
  <c r="O14" i="5"/>
  <c r="N14" i="5"/>
  <c r="P14" i="5" s="1"/>
  <c r="U14" i="5" s="1"/>
  <c r="V13" i="5"/>
  <c r="R13" i="5" s="1"/>
  <c r="P13" i="5"/>
  <c r="U13" i="5" s="1"/>
  <c r="O13" i="5"/>
  <c r="N13" i="5"/>
  <c r="V12" i="5"/>
  <c r="R12" i="5" s="1"/>
  <c r="P12" i="5"/>
  <c r="Q12" i="5" s="1"/>
  <c r="O12" i="5"/>
  <c r="N12" i="5"/>
  <c r="V11" i="5"/>
  <c r="U11" i="5"/>
  <c r="R11" i="5"/>
  <c r="O11" i="5"/>
  <c r="N11" i="5"/>
  <c r="P11" i="5" s="1"/>
  <c r="Q11" i="5" s="1"/>
  <c r="V10" i="5"/>
  <c r="R10" i="5"/>
  <c r="O10" i="5"/>
  <c r="N10" i="5"/>
  <c r="P10" i="5" s="1"/>
  <c r="U10" i="5" s="1"/>
  <c r="V9" i="5"/>
  <c r="R9" i="5" s="1"/>
  <c r="P9" i="5"/>
  <c r="U9" i="5" s="1"/>
  <c r="O9" i="5"/>
  <c r="N9" i="5"/>
  <c r="V24" i="4"/>
  <c r="R24" i="4" s="1"/>
  <c r="P24" i="4"/>
  <c r="Q24" i="4" s="1"/>
  <c r="O24" i="4"/>
  <c r="N24" i="4"/>
  <c r="V23" i="4"/>
  <c r="U23" i="4"/>
  <c r="R23" i="4"/>
  <c r="O23" i="4"/>
  <c r="N23" i="4"/>
  <c r="P23" i="4" s="1"/>
  <c r="Q23" i="4" s="1"/>
  <c r="V22" i="4"/>
  <c r="R22" i="4"/>
  <c r="O22" i="4"/>
  <c r="N22" i="4"/>
  <c r="P22" i="4" s="1"/>
  <c r="U22" i="4" s="1"/>
  <c r="V21" i="4"/>
  <c r="R21" i="4" s="1"/>
  <c r="P21" i="4"/>
  <c r="U21" i="4" s="1"/>
  <c r="O21" i="4"/>
  <c r="N21" i="4"/>
  <c r="V20" i="4"/>
  <c r="R20" i="4" s="1"/>
  <c r="P20" i="4"/>
  <c r="Q20" i="4" s="1"/>
  <c r="O20" i="4"/>
  <c r="N20" i="4"/>
  <c r="V19" i="4"/>
  <c r="U19" i="4"/>
  <c r="R19" i="4"/>
  <c r="O19" i="4"/>
  <c r="N19" i="4"/>
  <c r="P19" i="4" s="1"/>
  <c r="Q19" i="4" s="1"/>
  <c r="V18" i="4"/>
  <c r="R18" i="4"/>
  <c r="O18" i="4"/>
  <c r="N18" i="4"/>
  <c r="P18" i="4" s="1"/>
  <c r="U18" i="4" s="1"/>
  <c r="V17" i="4"/>
  <c r="R17" i="4" s="1"/>
  <c r="P17" i="4"/>
  <c r="U17" i="4" s="1"/>
  <c r="O17" i="4"/>
  <c r="N17" i="4"/>
  <c r="V16" i="4"/>
  <c r="R16" i="4" s="1"/>
  <c r="P16" i="4"/>
  <c r="Q16" i="4" s="1"/>
  <c r="O16" i="4"/>
  <c r="N16" i="4"/>
  <c r="V15" i="4"/>
  <c r="U15" i="4"/>
  <c r="R15" i="4"/>
  <c r="O15" i="4"/>
  <c r="N15" i="4"/>
  <c r="P15" i="4" s="1"/>
  <c r="Q15" i="4" s="1"/>
  <c r="V14" i="4"/>
  <c r="R14" i="4"/>
  <c r="O14" i="4"/>
  <c r="N14" i="4"/>
  <c r="P14" i="4" s="1"/>
  <c r="U14" i="4" s="1"/>
  <c r="V13" i="4"/>
  <c r="R13" i="4" s="1"/>
  <c r="P13" i="4"/>
  <c r="U13" i="4" s="1"/>
  <c r="O13" i="4"/>
  <c r="N13" i="4"/>
  <c r="V12" i="4"/>
  <c r="R12" i="4" s="1"/>
  <c r="P12" i="4"/>
  <c r="Q12" i="4" s="1"/>
  <c r="O12" i="4"/>
  <c r="N12" i="4"/>
  <c r="V11" i="4"/>
  <c r="U11" i="4"/>
  <c r="R11" i="4"/>
  <c r="O11" i="4"/>
  <c r="N11" i="4"/>
  <c r="P11" i="4" s="1"/>
  <c r="Q11" i="4" s="1"/>
  <c r="V10" i="4"/>
  <c r="R10" i="4"/>
  <c r="O10" i="4"/>
  <c r="N10" i="4"/>
  <c r="P10" i="4" s="1"/>
  <c r="U10" i="4" s="1"/>
  <c r="V9" i="4"/>
  <c r="R9" i="4" s="1"/>
  <c r="P9" i="4"/>
  <c r="U9" i="4" s="1"/>
  <c r="O9" i="4"/>
  <c r="N9" i="4"/>
  <c r="V24" i="3"/>
  <c r="R24" i="3" s="1"/>
  <c r="P24" i="3"/>
  <c r="Q24" i="3" s="1"/>
  <c r="O24" i="3"/>
  <c r="N24" i="3"/>
  <c r="V23" i="3"/>
  <c r="U23" i="3"/>
  <c r="R23" i="3"/>
  <c r="O23" i="3"/>
  <c r="N23" i="3"/>
  <c r="P23" i="3" s="1"/>
  <c r="Q23" i="3" s="1"/>
  <c r="V22" i="3"/>
  <c r="R22" i="3"/>
  <c r="O22" i="3"/>
  <c r="N22" i="3"/>
  <c r="P22" i="3" s="1"/>
  <c r="U22" i="3" s="1"/>
  <c r="V21" i="3"/>
  <c r="R21" i="3" s="1"/>
  <c r="P21" i="3"/>
  <c r="U21" i="3" s="1"/>
  <c r="O21" i="3"/>
  <c r="N21" i="3"/>
  <c r="V20" i="3"/>
  <c r="R20" i="3" s="1"/>
  <c r="P20" i="3"/>
  <c r="Q20" i="3" s="1"/>
  <c r="O20" i="3"/>
  <c r="N20" i="3"/>
  <c r="V19" i="3"/>
  <c r="U19" i="3"/>
  <c r="R19" i="3"/>
  <c r="O19" i="3"/>
  <c r="N19" i="3"/>
  <c r="P19" i="3" s="1"/>
  <c r="Q19" i="3" s="1"/>
  <c r="V18" i="3"/>
  <c r="R18" i="3"/>
  <c r="O18" i="3"/>
  <c r="N18" i="3"/>
  <c r="P18" i="3" s="1"/>
  <c r="U18" i="3" s="1"/>
  <c r="V17" i="3"/>
  <c r="R17" i="3" s="1"/>
  <c r="P17" i="3"/>
  <c r="U17" i="3" s="1"/>
  <c r="O17" i="3"/>
  <c r="N17" i="3"/>
  <c r="V16" i="3"/>
  <c r="R16" i="3" s="1"/>
  <c r="P16" i="3"/>
  <c r="Q16" i="3" s="1"/>
  <c r="O16" i="3"/>
  <c r="N16" i="3"/>
  <c r="V15" i="3"/>
  <c r="U15" i="3"/>
  <c r="R15" i="3"/>
  <c r="O15" i="3"/>
  <c r="N15" i="3"/>
  <c r="P15" i="3" s="1"/>
  <c r="Q15" i="3" s="1"/>
  <c r="V14" i="3"/>
  <c r="R14" i="3"/>
  <c r="O14" i="3"/>
  <c r="N14" i="3"/>
  <c r="P14" i="3" s="1"/>
  <c r="U14" i="3" s="1"/>
  <c r="V13" i="3"/>
  <c r="R13" i="3" s="1"/>
  <c r="P13" i="3"/>
  <c r="U13" i="3" s="1"/>
  <c r="O13" i="3"/>
  <c r="N13" i="3"/>
  <c r="V12" i="3"/>
  <c r="R12" i="3" s="1"/>
  <c r="P12" i="3"/>
  <c r="Q12" i="3" s="1"/>
  <c r="O12" i="3"/>
  <c r="N12" i="3"/>
  <c r="V11" i="3"/>
  <c r="U11" i="3"/>
  <c r="R11" i="3"/>
  <c r="O11" i="3"/>
  <c r="N11" i="3"/>
  <c r="P11" i="3" s="1"/>
  <c r="Q11" i="3" s="1"/>
  <c r="V10" i="3"/>
  <c r="R10" i="3"/>
  <c r="O10" i="3"/>
  <c r="N10" i="3"/>
  <c r="P10" i="3" s="1"/>
  <c r="U10" i="3" s="1"/>
  <c r="V9" i="3"/>
  <c r="R9" i="3" s="1"/>
  <c r="P9" i="3"/>
  <c r="U9" i="3" s="1"/>
  <c r="O9" i="3"/>
  <c r="N9" i="3"/>
  <c r="U12" i="3" l="1"/>
  <c r="U16" i="3"/>
  <c r="U20" i="3"/>
  <c r="U24" i="3"/>
  <c r="U12" i="4"/>
  <c r="U16" i="4"/>
  <c r="U20" i="4"/>
  <c r="U24" i="4"/>
  <c r="U12" i="5"/>
  <c r="U16" i="5"/>
  <c r="U21" i="5"/>
  <c r="Q21" i="5"/>
  <c r="U13" i="6"/>
  <c r="Q13" i="6"/>
  <c r="Q9" i="7"/>
  <c r="U9" i="7"/>
  <c r="U11" i="8"/>
  <c r="Q11" i="8"/>
  <c r="U16" i="8"/>
  <c r="Q16" i="8"/>
  <c r="U11" i="10"/>
  <c r="Q11" i="10"/>
  <c r="U16" i="10"/>
  <c r="Q16" i="10"/>
  <c r="Q9" i="3"/>
  <c r="Q10" i="3"/>
  <c r="Q13" i="3"/>
  <c r="Q14" i="3"/>
  <c r="Q17" i="3"/>
  <c r="Q18" i="3"/>
  <c r="Q21" i="3"/>
  <c r="Q22" i="3"/>
  <c r="Q9" i="4"/>
  <c r="Q10" i="4"/>
  <c r="Q13" i="4"/>
  <c r="Q14" i="4"/>
  <c r="Q17" i="4"/>
  <c r="Q18" i="4"/>
  <c r="Q21" i="4"/>
  <c r="Q22" i="4"/>
  <c r="Q9" i="5"/>
  <c r="Q10" i="5"/>
  <c r="Q13" i="5"/>
  <c r="Q14" i="5"/>
  <c r="Q17" i="5"/>
  <c r="Q18" i="5"/>
  <c r="Q11" i="6"/>
  <c r="U11" i="6"/>
  <c r="Q19" i="6"/>
  <c r="U19" i="6"/>
  <c r="U24" i="7"/>
  <c r="Q24" i="7"/>
  <c r="U19" i="9"/>
  <c r="Q19" i="9"/>
  <c r="U24" i="9"/>
  <c r="Q24" i="9"/>
  <c r="U19" i="11"/>
  <c r="Q19" i="11"/>
  <c r="U24" i="11"/>
  <c r="Q24" i="11"/>
  <c r="U9" i="6"/>
  <c r="Q9" i="6"/>
  <c r="Q10" i="6"/>
  <c r="U17" i="6"/>
  <c r="Q17" i="6"/>
  <c r="Q18" i="6"/>
  <c r="Q21" i="6"/>
  <c r="U21" i="6"/>
  <c r="U11" i="9"/>
  <c r="Q11" i="9"/>
  <c r="U16" i="9"/>
  <c r="Q16" i="9"/>
  <c r="U11" i="11"/>
  <c r="Q11" i="11"/>
  <c r="U16" i="11"/>
  <c r="Q16" i="11"/>
  <c r="U19" i="5"/>
  <c r="Q23" i="5"/>
  <c r="U23" i="5"/>
  <c r="Q15" i="6"/>
  <c r="U15" i="6"/>
  <c r="U19" i="8"/>
  <c r="Q19" i="8"/>
  <c r="U24" i="8"/>
  <c r="Q24" i="8"/>
  <c r="U19" i="10"/>
  <c r="Q19" i="10"/>
  <c r="U24" i="10"/>
  <c r="Q24" i="10"/>
  <c r="Q9" i="8"/>
  <c r="U9" i="8"/>
  <c r="Q17" i="8"/>
  <c r="U17" i="8"/>
  <c r="Q9" i="9"/>
  <c r="U9" i="9"/>
  <c r="Q17" i="9"/>
  <c r="U17" i="9"/>
  <c r="Q9" i="10"/>
  <c r="U9" i="10"/>
  <c r="Q17" i="10"/>
  <c r="U17" i="10"/>
  <c r="Q9" i="11"/>
  <c r="U9" i="11"/>
  <c r="Q17" i="11"/>
  <c r="U17" i="11"/>
  <c r="Q22" i="6"/>
  <c r="Q10" i="7"/>
  <c r="U13" i="7"/>
  <c r="U17" i="7"/>
  <c r="U23" i="7"/>
  <c r="Q23" i="7"/>
  <c r="U15" i="8"/>
  <c r="Q15" i="8"/>
  <c r="U23" i="8"/>
  <c r="Q23" i="8"/>
  <c r="U15" i="9"/>
  <c r="Q15" i="9"/>
  <c r="U23" i="9"/>
  <c r="Q23" i="9"/>
  <c r="U15" i="10"/>
  <c r="Q15" i="10"/>
  <c r="U23" i="10"/>
  <c r="Q23" i="10"/>
  <c r="U15" i="11"/>
  <c r="Q15" i="11"/>
  <c r="U23" i="11"/>
  <c r="Q23" i="11"/>
  <c r="Q21" i="7"/>
  <c r="U21" i="7"/>
  <c r="Q13" i="8"/>
  <c r="U13" i="8"/>
  <c r="Q21" i="8"/>
  <c r="U21" i="8"/>
  <c r="Q13" i="9"/>
  <c r="U13" i="9"/>
  <c r="Q21" i="9"/>
  <c r="U21" i="9"/>
  <c r="Q13" i="10"/>
  <c r="U13" i="10"/>
  <c r="Q21" i="10"/>
  <c r="U21" i="10"/>
  <c r="Q13" i="11"/>
  <c r="U13" i="11"/>
  <c r="Q21" i="11"/>
  <c r="U21" i="11"/>
</calcChain>
</file>

<file path=xl/comments1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rgb="FF000000"/>
            <rFont val="Tahoma"/>
            <family val="2"/>
            <charset val="1"/>
          </rPr>
          <t>I Norge bruke vi kun en desimal, internasjonalt 2, vi bør bruke 2 dersom innveiings vekta tillater det.</t>
        </r>
      </text>
    </comment>
    <comment ref="C7" authorId="0">
      <text>
        <r>
          <rPr>
            <b/>
            <sz val="8"/>
            <color rgb="FF000000"/>
            <rFont val="Tahoma"/>
            <family val="2"/>
            <charset val="1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P7" authorId="0">
      <text>
        <r>
          <rPr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Q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rgb="FF000000"/>
            <rFont val="Tahoma"/>
            <family val="2"/>
            <charset val="1"/>
          </rPr>
          <t>Denne kononnen printes ikke</t>
        </r>
      </text>
    </comment>
    <comment ref="C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8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9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6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rgb="FF000000"/>
            <rFont val="Tahoma"/>
            <family val="2"/>
            <charset val="1"/>
          </rPr>
          <t>I Norge bruke vi kun en desimal, internasjonalt 2, vi bør bruke 2 dersom innveiings vekta tillater det.</t>
        </r>
      </text>
    </comment>
    <comment ref="C7" authorId="0">
      <text>
        <r>
          <rPr>
            <b/>
            <sz val="8"/>
            <color rgb="FF000000"/>
            <rFont val="Tahoma"/>
            <family val="2"/>
            <charset val="1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P7" authorId="0">
      <text>
        <r>
          <rPr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Q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rgb="FF000000"/>
            <rFont val="Tahoma"/>
            <family val="2"/>
            <charset val="1"/>
          </rPr>
          <t>Denne kononnen printes ikke</t>
        </r>
      </text>
    </comment>
    <comment ref="C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8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9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6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rgb="FF000000"/>
            <rFont val="Tahoma"/>
            <family val="2"/>
            <charset val="1"/>
          </rPr>
          <t>I Norge bruke vi kun en desimal, internasjonalt 2, vi bør bruke 2 dersom innveiings vekta tillater det.</t>
        </r>
      </text>
    </comment>
    <comment ref="C7" authorId="0">
      <text>
        <r>
          <rPr>
            <b/>
            <sz val="8"/>
            <color rgb="FF000000"/>
            <rFont val="Tahoma"/>
            <family val="2"/>
            <charset val="1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P7" authorId="0">
      <text>
        <r>
          <rPr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Q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rgb="FF000000"/>
            <rFont val="Tahoma"/>
            <family val="2"/>
            <charset val="1"/>
          </rPr>
          <t>Denne kononnen printes ikke</t>
        </r>
      </text>
    </comment>
    <comment ref="C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8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9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6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rgb="FF000000"/>
            <rFont val="Tahoma"/>
            <family val="2"/>
            <charset val="1"/>
          </rPr>
          <t>I Norge bruke vi kun en desimal, internasjonalt 2, vi bør bruke 2 dersom innveiings vekta tillater det.</t>
        </r>
      </text>
    </comment>
    <comment ref="C7" authorId="0">
      <text>
        <r>
          <rPr>
            <b/>
            <sz val="8"/>
            <color rgb="FF000000"/>
            <rFont val="Tahoma"/>
            <family val="2"/>
            <charset val="1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P7" authorId="0">
      <text>
        <r>
          <rPr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Q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rgb="FF000000"/>
            <rFont val="Tahoma"/>
            <family val="2"/>
            <charset val="1"/>
          </rPr>
          <t>Denne kononnen printes ikke</t>
        </r>
      </text>
    </comment>
    <comment ref="C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8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9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6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rgb="FF000000"/>
            <rFont val="Tahoma"/>
            <family val="2"/>
            <charset val="1"/>
          </rPr>
          <t>I Norge bruke vi kun en desimal, internasjonalt 2, vi bør bruke 2 dersom innveiings vekta tillater det.</t>
        </r>
      </text>
    </comment>
    <comment ref="C7" authorId="0">
      <text>
        <r>
          <rPr>
            <b/>
            <sz val="8"/>
            <color rgb="FF000000"/>
            <rFont val="Tahoma"/>
            <family val="2"/>
            <charset val="1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P7" authorId="0">
      <text>
        <r>
          <rPr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Q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rgb="FF000000"/>
            <rFont val="Tahoma"/>
            <family val="2"/>
            <charset val="1"/>
          </rPr>
          <t>Denne kononnen printes ikke</t>
        </r>
      </text>
    </comment>
    <comment ref="C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8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9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6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rgb="FF000000"/>
            <rFont val="Tahoma"/>
            <family val="2"/>
            <charset val="1"/>
          </rPr>
          <t>I Norge bruke vi kun en desimal, internasjonalt 2, vi bør bruke 2 dersom innveiings vekta tillater det.</t>
        </r>
      </text>
    </comment>
    <comment ref="C7" authorId="0">
      <text>
        <r>
          <rPr>
            <b/>
            <sz val="8"/>
            <color rgb="FF000000"/>
            <rFont val="Tahoma"/>
            <family val="2"/>
            <charset val="1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P7" authorId="0">
      <text>
        <r>
          <rPr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Q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rgb="FF000000"/>
            <rFont val="Tahoma"/>
            <family val="2"/>
            <charset val="1"/>
          </rPr>
          <t>Denne kononnen printes ikke</t>
        </r>
      </text>
    </comment>
    <comment ref="C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8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9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6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rgb="FF000000"/>
            <rFont val="Tahoma"/>
            <family val="2"/>
            <charset val="1"/>
          </rPr>
          <t>I Norge bruke vi kun en desimal, internasjonalt 2, vi bør bruke 2 dersom innveiings vekta tillater det.</t>
        </r>
      </text>
    </comment>
    <comment ref="C7" authorId="0">
      <text>
        <r>
          <rPr>
            <b/>
            <sz val="8"/>
            <color rgb="FF000000"/>
            <rFont val="Tahoma"/>
            <family val="2"/>
            <charset val="1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P7" authorId="0">
      <text>
        <r>
          <rPr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Q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rgb="FF000000"/>
            <rFont val="Tahoma"/>
            <family val="2"/>
            <charset val="1"/>
          </rPr>
          <t>Denne kononnen printes ikke</t>
        </r>
      </text>
    </comment>
    <comment ref="C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8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9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6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rgb="FF000000"/>
            <rFont val="Tahoma"/>
            <family val="2"/>
            <charset val="1"/>
          </rPr>
          <t>I Norge bruke vi kun en desimal, internasjonalt 2, vi bør bruke 2 dersom innveiings vekta tillater det.</t>
        </r>
      </text>
    </comment>
    <comment ref="C7" authorId="0">
      <text>
        <r>
          <rPr>
            <b/>
            <sz val="8"/>
            <color rgb="FF000000"/>
            <rFont val="Tahoma"/>
            <family val="2"/>
            <charset val="1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P7" authorId="0">
      <text>
        <r>
          <rPr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Q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rgb="FF000000"/>
            <rFont val="Tahoma"/>
            <family val="2"/>
            <charset val="1"/>
          </rPr>
          <t>Denne kononnen printes ikke</t>
        </r>
      </text>
    </comment>
    <comment ref="C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8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9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6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rgb="FF000000"/>
            <rFont val="Tahoma"/>
            <family val="2"/>
            <charset val="1"/>
          </rPr>
          <t>I Norge bruke vi kun en desimal, internasjonalt 2, vi bør bruke 2 dersom innveiings vekta tillater det.</t>
        </r>
      </text>
    </comment>
    <comment ref="C7" authorId="0">
      <text>
        <r>
          <rPr>
            <b/>
            <sz val="8"/>
            <color rgb="FF000000"/>
            <rFont val="Tahoma"/>
            <family val="2"/>
            <charset val="1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rgb="FF000000"/>
            <rFont val="Tahoma"/>
            <family val="2"/>
            <charset val="1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P7" authorId="0">
      <text>
        <r>
          <rPr>
            <sz val="8"/>
            <color rgb="FF000000"/>
            <rFont val="Tahoma"/>
            <family val="2"/>
            <charset val="1"/>
          </rPr>
          <t>Automatisk, ikke skriv I dette feltet</t>
        </r>
      </text>
    </comment>
    <comment ref="Q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rgb="FF000000"/>
            <rFont val="Tahoma"/>
            <family val="2"/>
            <charset val="1"/>
          </rPr>
          <t>Denne kononnen printes ikke</t>
        </r>
      </text>
    </comment>
    <comment ref="C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8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I29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  <comment ref="C36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Navn, klubb, dommer grad
</t>
        </r>
      </text>
    </comment>
  </commentList>
</comments>
</file>

<file path=xl/sharedStrings.xml><?xml version="1.0" encoding="utf-8"?>
<sst xmlns="http://schemas.openxmlformats.org/spreadsheetml/2006/main" count="700" uniqueCount="166">
  <si>
    <t>Meltzer-Malone tabellen</t>
  </si>
  <si>
    <t>Alder</t>
  </si>
  <si>
    <t>Poeng</t>
  </si>
  <si>
    <t>S t e v n e p r o t o k o l l</t>
  </si>
  <si>
    <t>Norges Vektløfterforbund</t>
  </si>
  <si>
    <t>Stevnekat:</t>
  </si>
  <si>
    <t>Arrangør:</t>
  </si>
  <si>
    <t>Sted:</t>
  </si>
  <si>
    <t>Dato:</t>
  </si>
  <si>
    <t>Pulje:</t>
  </si>
  <si>
    <t>Vekt-</t>
  </si>
  <si>
    <t>Kropps-</t>
  </si>
  <si>
    <t>Kate-</t>
  </si>
  <si>
    <t>Fødsels-</t>
  </si>
  <si>
    <t>St</t>
  </si>
  <si>
    <t>Navn</t>
  </si>
  <si>
    <t>Lag</t>
  </si>
  <si>
    <t>Rykk</t>
  </si>
  <si>
    <t>Støt</t>
  </si>
  <si>
    <t>Beste forsøk i</t>
  </si>
  <si>
    <t>Sammen-</t>
  </si>
  <si>
    <t>Pl.</t>
  </si>
  <si>
    <t>Rek.</t>
  </si>
  <si>
    <t>Sinclair Coeff.</t>
  </si>
  <si>
    <t>klasse</t>
  </si>
  <si>
    <t>vekt</t>
  </si>
  <si>
    <t>gori</t>
  </si>
  <si>
    <t>dato</t>
  </si>
  <si>
    <t>nr</t>
  </si>
  <si>
    <t>hver øvelse</t>
  </si>
  <si>
    <t>lagt</t>
  </si>
  <si>
    <t>Veteran</t>
  </si>
  <si>
    <t>UM</t>
  </si>
  <si>
    <t>Eirik Nilsen</t>
  </si>
  <si>
    <t>Spydeberg Atletene</t>
  </si>
  <si>
    <t>Dennis Lauritsen</t>
  </si>
  <si>
    <t>Larvik A.K.</t>
  </si>
  <si>
    <t>JM</t>
  </si>
  <si>
    <t>Gard Sveipe Bahmanyar</t>
  </si>
  <si>
    <t>John Vidar Lund</t>
  </si>
  <si>
    <t>Lenja A.K.</t>
  </si>
  <si>
    <t>Vetle Andersen</t>
  </si>
  <si>
    <t>Daniel Solberg</t>
  </si>
  <si>
    <t>Tønsberg Kameratene</t>
  </si>
  <si>
    <t>M7</t>
  </si>
  <si>
    <t>Johan Thonerud</t>
  </si>
  <si>
    <t>Stevnets leder:</t>
  </si>
  <si>
    <t>Dommere:</t>
  </si>
  <si>
    <t>Jury:</t>
  </si>
  <si>
    <t>Teknisk kontrollør:</t>
  </si>
  <si>
    <t>Chief Marshall:</t>
  </si>
  <si>
    <t>Sekretær:</t>
  </si>
  <si>
    <t>Tidtaker:</t>
  </si>
  <si>
    <t>Speaker:</t>
  </si>
  <si>
    <t>Beskrivelse Rekorder:</t>
  </si>
  <si>
    <t>Notater:</t>
  </si>
  <si>
    <t>Ny Sinclair tablell benyttes fra 1.1.2013</t>
  </si>
  <si>
    <t>UK</t>
  </si>
  <si>
    <t>Thea Andersen Larsen</t>
  </si>
  <si>
    <t>Iben Karete Karlsen</t>
  </si>
  <si>
    <t>Gjøvik A.K.</t>
  </si>
  <si>
    <t>Helene Skuggedal</t>
  </si>
  <si>
    <t>Agathe Skuggedal</t>
  </si>
  <si>
    <t>Sofie Prytz Løwer</t>
  </si>
  <si>
    <t>Camilla Eie</t>
  </si>
  <si>
    <t>JK</t>
  </si>
  <si>
    <t>Emma B. Berg</t>
  </si>
  <si>
    <t>Maria Sandvik</t>
  </si>
  <si>
    <t>Maren Fikse</t>
  </si>
  <si>
    <t>K1</t>
  </si>
  <si>
    <t>Camilla Pedersen</t>
  </si>
  <si>
    <t>Christiania A.K.</t>
  </si>
  <si>
    <t>Ann-Kristin Skilo</t>
  </si>
  <si>
    <t/>
  </si>
  <si>
    <t>SK</t>
  </si>
  <si>
    <t>Isabell Thorberg</t>
  </si>
  <si>
    <t>Camilla Simonsen Brustad</t>
  </si>
  <si>
    <t>Ragnhild Haug Lillegård</t>
  </si>
  <si>
    <t>Oslo A.K.</t>
  </si>
  <si>
    <t>Vibeke Carlsen</t>
  </si>
  <si>
    <t>Rebekka Tao Jacobsen</t>
  </si>
  <si>
    <t>Linda Kolobekken</t>
  </si>
  <si>
    <t>Ingvild Bang</t>
  </si>
  <si>
    <t>Celine Mariell Bertheussen</t>
  </si>
  <si>
    <t>Kaya Kristiansen</t>
  </si>
  <si>
    <t>Helene Thoresen</t>
  </si>
  <si>
    <t>Emmy Kristine L. Rustad</t>
  </si>
  <si>
    <t>Grenland A.K.</t>
  </si>
  <si>
    <t>Kaia Hillesdal</t>
  </si>
  <si>
    <t>Lørenskog A.K.</t>
  </si>
  <si>
    <t>Asta Rønning Fjærli</t>
  </si>
  <si>
    <t>Siri Mortensen</t>
  </si>
  <si>
    <t>Anna-Lykke Sandvik</t>
  </si>
  <si>
    <t>Madeleine Olaussen</t>
  </si>
  <si>
    <t>Janicke Walle Jensen</t>
  </si>
  <si>
    <t>Kamilla Kolvig</t>
  </si>
  <si>
    <t>Julie Kristine Brotangen</t>
  </si>
  <si>
    <t>Mari Myhrer</t>
  </si>
  <si>
    <t>Rebecca Tiffin</t>
  </si>
  <si>
    <t>Melissa Schanche</t>
  </si>
  <si>
    <t>Katharina Uthus</t>
  </si>
  <si>
    <t>SM</t>
  </si>
  <si>
    <t>Mauricio Kjeldner</t>
  </si>
  <si>
    <t>Daniel Roness</t>
  </si>
  <si>
    <t>Richard Minge</t>
  </si>
  <si>
    <t>National</t>
  </si>
  <si>
    <t>Trygve Stenrud Nilsen</t>
  </si>
  <si>
    <t>Patrik Wevelstad</t>
  </si>
  <si>
    <t>Christian Lysenstøen</t>
  </si>
  <si>
    <t>Johan Fredrik Murberg</t>
  </si>
  <si>
    <t>Fredrik Kvist Gyllensten</t>
  </si>
  <si>
    <t>Kenneth Friberg</t>
  </si>
  <si>
    <t>Henrik Walter Pettersen</t>
  </si>
  <si>
    <t>Bjørnar Wold</t>
  </si>
  <si>
    <t>Roger B. Myrholt</t>
  </si>
  <si>
    <t>Stefan Krstic</t>
  </si>
  <si>
    <t>Ole Henrik Holte</t>
  </si>
  <si>
    <t>M1</t>
  </si>
  <si>
    <t>Jostein Frøyd</t>
  </si>
  <si>
    <t>M2</t>
  </si>
  <si>
    <t>Brigt Erlend Nersveen</t>
  </si>
  <si>
    <t>M3</t>
  </si>
  <si>
    <t>Lars-Thomas Grønlien</t>
  </si>
  <si>
    <t>Thorkild Larsen</t>
  </si>
  <si>
    <t>Cornelius Wiedswang</t>
  </si>
  <si>
    <t>M4</t>
  </si>
  <si>
    <t>Atle Rønning Kauppinen</t>
  </si>
  <si>
    <t>Alexander Bahmanyar</t>
  </si>
  <si>
    <t>Frode Thorsås</t>
  </si>
  <si>
    <t>Ole J, Aas</t>
  </si>
  <si>
    <t>M5</t>
  </si>
  <si>
    <t>Terje Gulvik</t>
  </si>
  <si>
    <t>M6</t>
  </si>
  <si>
    <t>Egon Vee-Haugen</t>
  </si>
  <si>
    <t>M6</t>
  </si>
  <si>
    <t>Rune Andersen</t>
  </si>
  <si>
    <t>M8</t>
  </si>
  <si>
    <t>Leif Jenssen</t>
  </si>
  <si>
    <t>M9</t>
  </si>
  <si>
    <t>Per Marstad</t>
  </si>
  <si>
    <t>Roald Bjerkholt</t>
  </si>
  <si>
    <t>M10</t>
  </si>
  <si>
    <t>Aage Sletsjøe</t>
  </si>
  <si>
    <t>Andreas Nordmo Skauen</t>
  </si>
  <si>
    <t>Ole Morten Joneid</t>
  </si>
  <si>
    <t>Tom-Erik Lysenstøen</t>
  </si>
  <si>
    <t>Leik Simon Aas</t>
  </si>
  <si>
    <t>Eirik Mølmshaug</t>
  </si>
  <si>
    <t>Bent Furevik</t>
  </si>
  <si>
    <t>Daniel Johansen</t>
  </si>
  <si>
    <t>John Nielsen</t>
  </si>
  <si>
    <t>Åsmund Rykhus</t>
  </si>
  <si>
    <t/>
  </si>
  <si>
    <t>Hans Magnus Kleven</t>
  </si>
  <si>
    <t>Alexander Hauff</t>
  </si>
  <si>
    <t>Anders Sandvik</t>
  </si>
  <si>
    <t>Steinar A. Aas</t>
  </si>
  <si>
    <t>Lars Joachim Nilsen</t>
  </si>
  <si>
    <t>John Anders Terland</t>
  </si>
  <si>
    <t>Salif Camara</t>
  </si>
  <si>
    <t>Kristoffer Solheimsnes</t>
  </si>
  <si>
    <t>Tor Kristoffer Klethagen</t>
  </si>
  <si>
    <t>+105</t>
  </si>
  <si>
    <t>Jens Graff</t>
  </si>
  <si>
    <t>David Haraldsen</t>
  </si>
  <si>
    <t>Bjørn Christian Stabo-Eeg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</si>
</sst>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0.0;[Red]0.0"/>
    <numFmt numFmtId="167" formatCode="dd/mm/yy;@"/>
    <numFmt numFmtId="168" formatCode="0;[Red]0"/>
    <numFmt numFmtId="169" formatCode="0.000000"/>
    <numFmt numFmtId="170" formatCode="General;[Red]\-General"/>
  </numFmts>
  <fonts count="16" x14ac:knownFonts="1">
    <font>
      <sz val="10"/>
      <name val="MS Sans Serif"/>
      <family val="2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28"/>
      <name val="Arial Black"/>
      <family val="2"/>
      <charset val="1"/>
    </font>
    <font>
      <sz val="18"/>
      <name val="Arial Black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i/>
      <sz val="11"/>
      <name val="Times New Roman"/>
      <family val="1"/>
      <charset val="1"/>
    </font>
    <font>
      <b/>
      <i/>
      <sz val="10"/>
      <name val="Arial"/>
      <family val="2"/>
      <charset val="1"/>
    </font>
    <font>
      <sz val="9"/>
      <name val="Times New Roman"/>
      <family val="1"/>
      <charset val="1"/>
    </font>
    <font>
      <sz val="8"/>
      <name val="Times New Roman"/>
      <family val="1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b/>
      <sz val="10"/>
      <name val="MS Sans Serif"/>
      <family val="2"/>
      <charset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7" fillId="0" borderId="0" xfId="0" applyFont="1" applyBorder="1" applyAlignment="1" applyProtection="1">
      <alignment horizontal="left"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/>
    <xf numFmtId="164" fontId="0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</xf>
    <xf numFmtId="167" fontId="6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Alignment="1">
      <alignment horizontal="right"/>
    </xf>
    <xf numFmtId="1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wrapText="1"/>
    </xf>
    <xf numFmtId="16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8" fillId="0" borderId="10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67" fontId="8" fillId="0" borderId="10" xfId="0" applyNumberFormat="1" applyFont="1" applyBorder="1" applyAlignment="1" applyProtection="1">
      <alignment horizontal="center" vertical="center"/>
      <protection locked="0"/>
    </xf>
    <xf numFmtId="1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168" fontId="7" fillId="0" borderId="12" xfId="0" applyNumberFormat="1" applyFont="1" applyBorder="1" applyAlignment="1" applyProtection="1">
      <alignment horizontal="center" vertical="center"/>
      <protection locked="0"/>
    </xf>
    <xf numFmtId="168" fontId="7" fillId="0" borderId="13" xfId="0" applyNumberFormat="1" applyFont="1" applyBorder="1" applyAlignment="1" applyProtection="1">
      <alignment horizontal="center" vertical="center"/>
      <protection locked="0"/>
    </xf>
    <xf numFmtId="168" fontId="7" fillId="0" borderId="14" xfId="0" applyNumberFormat="1" applyFont="1" applyBorder="1" applyAlignment="1" applyProtection="1">
      <alignment horizontal="center" vertical="center"/>
      <protection locked="0"/>
    </xf>
    <xf numFmtId="168" fontId="7" fillId="0" borderId="15" xfId="0" applyNumberFormat="1" applyFont="1" applyBorder="1" applyAlignment="1" applyProtection="1">
      <alignment horizontal="center" vertical="center"/>
      <protection locked="0"/>
    </xf>
    <xf numFmtId="168" fontId="7" fillId="0" borderId="16" xfId="0" applyNumberFormat="1" applyFont="1" applyBorder="1" applyAlignment="1" applyProtection="1">
      <alignment horizontal="center" vertical="center"/>
      <protection locked="0"/>
    </xf>
    <xf numFmtId="168" fontId="8" fillId="0" borderId="17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169" fontId="9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 applyProtection="1">
      <alignment horizontal="right" vertical="center"/>
      <protection locked="0"/>
    </xf>
    <xf numFmtId="168" fontId="7" fillId="0" borderId="10" xfId="0" applyNumberFormat="1" applyFont="1" applyBorder="1" applyAlignment="1" applyProtection="1">
      <alignment horizontal="center" vertical="center"/>
      <protection locked="0"/>
    </xf>
    <xf numFmtId="168" fontId="7" fillId="0" borderId="19" xfId="0" applyNumberFormat="1" applyFont="1" applyBorder="1" applyAlignment="1" applyProtection="1">
      <alignment horizontal="center" vertical="center"/>
      <protection locked="0"/>
    </xf>
    <xf numFmtId="168" fontId="7" fillId="0" borderId="20" xfId="0" applyNumberFormat="1" applyFont="1" applyBorder="1" applyAlignment="1" applyProtection="1">
      <alignment horizontal="center" vertical="center"/>
      <protection locked="0"/>
    </xf>
    <xf numFmtId="1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168" fontId="7" fillId="0" borderId="22" xfId="0" applyNumberFormat="1" applyFont="1" applyBorder="1" applyAlignment="1" applyProtection="1">
      <alignment horizontal="center" vertical="center"/>
      <protection locked="0"/>
    </xf>
    <xf numFmtId="168" fontId="7" fillId="0" borderId="23" xfId="0" applyNumberFormat="1" applyFont="1" applyBorder="1" applyAlignment="1" applyProtection="1">
      <alignment horizontal="center" vertical="center"/>
      <protection locked="0"/>
    </xf>
    <xf numFmtId="168" fontId="7" fillId="0" borderId="8" xfId="0" applyNumberFormat="1" applyFont="1" applyBorder="1" applyAlignment="1" applyProtection="1">
      <alignment horizontal="center" vertical="center"/>
      <protection locked="0"/>
    </xf>
    <xf numFmtId="168" fontId="8" fillId="0" borderId="2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/>
    <xf numFmtId="165" fontId="10" fillId="0" borderId="3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170" fontId="10" fillId="0" borderId="3" xfId="0" applyNumberFormat="1" applyFont="1" applyBorder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/>
    <xf numFmtId="166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5" fillId="0" borderId="0" xfId="0" applyFont="1" applyProtection="1"/>
    <xf numFmtId="0" fontId="1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7" fillId="0" borderId="0" xfId="0" applyFont="1" applyProtection="1"/>
    <xf numFmtId="166" fontId="7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165" fontId="12" fillId="0" borderId="0" xfId="0" applyNumberFormat="1" applyFont="1" applyAlignment="1" applyProtection="1">
      <alignment horizontal="left"/>
    </xf>
    <xf numFmtId="0" fontId="12" fillId="0" borderId="0" xfId="0" applyFont="1" applyAlignment="1" applyProtection="1">
      <alignment horizontal="right"/>
    </xf>
    <xf numFmtId="0" fontId="12" fillId="0" borderId="0" xfId="0" applyFont="1" applyProtection="1"/>
    <xf numFmtId="0" fontId="15" fillId="0" borderId="0" xfId="0" applyFont="1"/>
  </cellXfs>
  <cellStyles count="1">
    <cellStyle name="Normal" xfId="0" builtinId="0"/>
  </cellStyles>
  <dxfs count="22">
    <dxf>
      <font>
        <b/>
        <strike/>
        <sz val="10"/>
        <color rgb="FFFF0000"/>
        <name val="MS Sans Serif"/>
      </font>
      <numFmt numFmtId="0" formatCode="General"/>
      <fill>
        <patternFill>
          <bgColor rgb="FFFFFFFF"/>
        </patternFill>
      </fill>
    </dxf>
    <dxf>
      <font>
        <b/>
        <u/>
        <sz val="10"/>
        <color rgb="FF000080"/>
        <name val="MS Sans Serif"/>
      </font>
      <numFmt numFmtId="0" formatCode="General"/>
      <fill>
        <patternFill>
          <bgColor rgb="FFFFFFFF"/>
        </patternFill>
      </fill>
    </dxf>
    <dxf>
      <font>
        <b/>
        <strike/>
        <sz val="10"/>
        <color rgb="FFFF0000"/>
        <name val="MS Sans Serif"/>
      </font>
      <numFmt numFmtId="0" formatCode="General"/>
      <fill>
        <patternFill>
          <bgColor rgb="FFFFFFFF"/>
        </patternFill>
      </fill>
    </dxf>
    <dxf>
      <font>
        <b/>
        <u/>
        <sz val="10"/>
        <color rgb="FF000080"/>
        <name val="MS Sans Serif"/>
      </font>
      <numFmt numFmtId="0" formatCode="General"/>
      <fill>
        <patternFill>
          <bgColor rgb="FFFFFFFF"/>
        </patternFill>
      </fill>
    </dxf>
    <dxf>
      <font>
        <b/>
        <strike/>
        <sz val="10"/>
        <color rgb="FFFF0000"/>
        <name val="MS Sans Serif"/>
      </font>
      <numFmt numFmtId="0" formatCode="General"/>
      <fill>
        <patternFill>
          <bgColor rgb="FFFFFFFF"/>
        </patternFill>
      </fill>
    </dxf>
    <dxf>
      <font>
        <b/>
        <u/>
        <sz val="10"/>
        <color rgb="FF000080"/>
        <name val="MS Sans Serif"/>
      </font>
      <numFmt numFmtId="0" formatCode="General"/>
      <fill>
        <patternFill>
          <bgColor rgb="FFFFFFFF"/>
        </patternFill>
      </fill>
    </dxf>
    <dxf>
      <font>
        <b/>
        <strike/>
        <sz val="10"/>
        <color rgb="FFFF0000"/>
        <name val="MS Sans Serif"/>
      </font>
      <numFmt numFmtId="0" formatCode="General"/>
      <fill>
        <patternFill>
          <bgColor rgb="FFFFFFFF"/>
        </patternFill>
      </fill>
    </dxf>
    <dxf>
      <font>
        <b/>
        <u/>
        <sz val="10"/>
        <color rgb="FF000080"/>
        <name val="MS Sans Serif"/>
      </font>
      <numFmt numFmtId="0" formatCode="General"/>
      <fill>
        <patternFill>
          <bgColor rgb="FFFFFFFF"/>
        </patternFill>
      </fill>
    </dxf>
    <dxf>
      <font>
        <b/>
        <strike/>
        <sz val="10"/>
        <color rgb="FFFF0000"/>
        <name val="MS Sans Serif"/>
      </font>
      <numFmt numFmtId="0" formatCode="General"/>
      <fill>
        <patternFill>
          <bgColor rgb="FFFFFFFF"/>
        </patternFill>
      </fill>
    </dxf>
    <dxf>
      <font>
        <b/>
        <u/>
        <sz val="10"/>
        <color rgb="FF000080"/>
        <name val="MS Sans Serif"/>
      </font>
      <numFmt numFmtId="0" formatCode="General"/>
      <fill>
        <patternFill>
          <bgColor rgb="FFFFFFFF"/>
        </patternFill>
      </fill>
    </dxf>
    <dxf>
      <font>
        <b/>
        <strike/>
        <sz val="10"/>
        <color rgb="FFFF0000"/>
        <name val="MS Sans Serif"/>
      </font>
      <numFmt numFmtId="0" formatCode="General"/>
      <fill>
        <patternFill>
          <bgColor rgb="FFFFFFFF"/>
        </patternFill>
      </fill>
    </dxf>
    <dxf>
      <font>
        <b/>
        <u/>
        <sz val="10"/>
        <color rgb="FF000080"/>
        <name val="MS Sans Serif"/>
      </font>
      <numFmt numFmtId="0" formatCode="General"/>
      <fill>
        <patternFill>
          <bgColor rgb="FFFFFFFF"/>
        </patternFill>
      </fill>
    </dxf>
    <dxf>
      <font>
        <b/>
        <strike/>
        <sz val="10"/>
        <color rgb="FFFF0000"/>
        <name val="MS Sans Serif"/>
      </font>
      <numFmt numFmtId="0" formatCode="General"/>
      <fill>
        <patternFill>
          <bgColor rgb="FFFFFFFF"/>
        </patternFill>
      </fill>
    </dxf>
    <dxf>
      <font>
        <b/>
        <u/>
        <sz val="10"/>
        <color rgb="FF000080"/>
        <name val="MS Sans Serif"/>
      </font>
      <numFmt numFmtId="0" formatCode="General"/>
      <fill>
        <patternFill>
          <bgColor rgb="FFFFFFFF"/>
        </patternFill>
      </fill>
    </dxf>
    <dxf>
      <font>
        <b/>
        <strike/>
        <sz val="10"/>
        <color rgb="FFFF0000"/>
        <name val="MS Sans Serif"/>
      </font>
      <numFmt numFmtId="0" formatCode="General"/>
      <fill>
        <patternFill>
          <bgColor rgb="FFFFFFFF"/>
        </patternFill>
      </fill>
    </dxf>
    <dxf>
      <font>
        <b/>
        <u/>
        <sz val="10"/>
        <color rgb="FF000080"/>
        <name val="MS Sans Serif"/>
      </font>
      <numFmt numFmtId="0" formatCode="General"/>
      <fill>
        <patternFill>
          <bgColor rgb="FFFFFFFF"/>
        </patternFill>
      </fill>
    </dxf>
    <dxf>
      <font>
        <b/>
        <strike/>
        <sz val="10"/>
        <color rgb="FFFF0000"/>
        <name val="MS Sans Serif"/>
      </font>
      <numFmt numFmtId="0" formatCode="General"/>
      <fill>
        <patternFill>
          <bgColor rgb="FFFFFFFF"/>
        </patternFill>
      </fill>
    </dxf>
    <dxf>
      <font>
        <b/>
        <u/>
        <sz val="10"/>
        <color rgb="FF000080"/>
        <name val="MS Sans Serif"/>
      </font>
      <numFmt numFmtId="0" formatCode="General"/>
      <fill>
        <patternFill>
          <bgColor rgb="FFFFFFFF"/>
        </patternFill>
      </fill>
    </dxf>
    <dxf>
      <font>
        <b/>
        <strike/>
        <sz val="10"/>
        <color rgb="FFFF0000"/>
        <name val="MS Sans Serif"/>
      </font>
      <numFmt numFmtId="0" formatCode="General"/>
      <fill>
        <patternFill>
          <bgColor rgb="FFFFFFFF"/>
        </patternFill>
      </fill>
    </dxf>
    <dxf>
      <font>
        <b/>
        <u/>
        <sz val="10"/>
        <color rgb="FF000080"/>
        <name val="MS Sans Serif"/>
      </font>
      <numFmt numFmtId="0" formatCode="General"/>
      <fill>
        <patternFill>
          <bgColor rgb="FFFFFFFF"/>
        </patternFill>
      </fill>
    </dxf>
    <dxf>
      <font>
        <b/>
        <strike/>
        <sz val="10"/>
        <color rgb="FFFF0000"/>
        <name val="MS Sans Serif"/>
      </font>
      <numFmt numFmtId="0" formatCode="General"/>
      <fill>
        <patternFill>
          <bgColor rgb="FFFFFFFF"/>
        </patternFill>
      </fill>
    </dxf>
    <dxf>
      <font>
        <b/>
        <u/>
        <sz val="10"/>
        <color rgb="FF000080"/>
        <name val="MS Sans Serif"/>
      </font>
      <numFmt numFmtId="0" formatCode="General"/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406440</xdr:colOff>
      <xdr:row>0</xdr:row>
      <xdr:rowOff>105840</xdr:rowOff>
    </xdr:from>
    <xdr:to>
      <xdr:col>2</xdr:col>
      <xdr:colOff>100800</xdr:colOff>
      <xdr:row>3</xdr:row>
      <xdr:rowOff>76680</xdr:rowOff>
    </xdr:to>
    <xdr:pic>
      <xdr:nvPicPr>
        <xdr:cNvPr id="2" name="Picture 19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40" y="105840"/>
          <a:ext cx="752040" cy="1123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1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1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1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10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406440</xdr:colOff>
      <xdr:row>0</xdr:row>
      <xdr:rowOff>105840</xdr:rowOff>
    </xdr:from>
    <xdr:to>
      <xdr:col>2</xdr:col>
      <xdr:colOff>100800</xdr:colOff>
      <xdr:row>3</xdr:row>
      <xdr:rowOff>76680</xdr:rowOff>
    </xdr:to>
    <xdr:pic>
      <xdr:nvPicPr>
        <xdr:cNvPr id="2" name="Picture 19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40" y="105840"/>
          <a:ext cx="752040" cy="1123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2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2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2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20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406440</xdr:colOff>
      <xdr:row>0</xdr:row>
      <xdr:rowOff>105840</xdr:rowOff>
    </xdr:from>
    <xdr:to>
      <xdr:col>2</xdr:col>
      <xdr:colOff>100800</xdr:colOff>
      <xdr:row>3</xdr:row>
      <xdr:rowOff>76680</xdr:rowOff>
    </xdr:to>
    <xdr:pic>
      <xdr:nvPicPr>
        <xdr:cNvPr id="2" name="Picture 19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40" y="105840"/>
          <a:ext cx="752040" cy="1123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31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3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3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30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30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30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30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30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30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30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30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30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3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3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406440</xdr:colOff>
      <xdr:row>0</xdr:row>
      <xdr:rowOff>105840</xdr:rowOff>
    </xdr:from>
    <xdr:to>
      <xdr:col>2</xdr:col>
      <xdr:colOff>100800</xdr:colOff>
      <xdr:row>3</xdr:row>
      <xdr:rowOff>76680</xdr:rowOff>
    </xdr:to>
    <xdr:pic>
      <xdr:nvPicPr>
        <xdr:cNvPr id="3" name="Picture 19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40" y="105840"/>
          <a:ext cx="752040" cy="1123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41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41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41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41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41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41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41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41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41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41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41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41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41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4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4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406440</xdr:colOff>
      <xdr:row>0</xdr:row>
      <xdr:rowOff>105840</xdr:rowOff>
    </xdr:from>
    <xdr:to>
      <xdr:col>2</xdr:col>
      <xdr:colOff>100800</xdr:colOff>
      <xdr:row>3</xdr:row>
      <xdr:rowOff>76680</xdr:rowOff>
    </xdr:to>
    <xdr:pic>
      <xdr:nvPicPr>
        <xdr:cNvPr id="4" name="Picture 19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40" y="105840"/>
          <a:ext cx="752040" cy="1123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51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51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51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51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51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51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51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51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51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51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51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51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51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51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51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406440</xdr:colOff>
      <xdr:row>0</xdr:row>
      <xdr:rowOff>105840</xdr:rowOff>
    </xdr:from>
    <xdr:to>
      <xdr:col>2</xdr:col>
      <xdr:colOff>100800</xdr:colOff>
      <xdr:row>3</xdr:row>
      <xdr:rowOff>76680</xdr:rowOff>
    </xdr:to>
    <xdr:pic>
      <xdr:nvPicPr>
        <xdr:cNvPr id="5" name="Picture 19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40" y="105840"/>
          <a:ext cx="752040" cy="1123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61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61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61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61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61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61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61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61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61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61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61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61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61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61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61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406440</xdr:colOff>
      <xdr:row>0</xdr:row>
      <xdr:rowOff>105840</xdr:rowOff>
    </xdr:from>
    <xdr:to>
      <xdr:col>2</xdr:col>
      <xdr:colOff>100800</xdr:colOff>
      <xdr:row>3</xdr:row>
      <xdr:rowOff>76680</xdr:rowOff>
    </xdr:to>
    <xdr:pic>
      <xdr:nvPicPr>
        <xdr:cNvPr id="6" name="Picture 19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40" y="105840"/>
          <a:ext cx="752040" cy="1123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71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71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71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71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71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71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71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71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71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71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71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71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71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71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71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406440</xdr:colOff>
      <xdr:row>0</xdr:row>
      <xdr:rowOff>105840</xdr:rowOff>
    </xdr:from>
    <xdr:to>
      <xdr:col>2</xdr:col>
      <xdr:colOff>100800</xdr:colOff>
      <xdr:row>3</xdr:row>
      <xdr:rowOff>76680</xdr:rowOff>
    </xdr:to>
    <xdr:pic>
      <xdr:nvPicPr>
        <xdr:cNvPr id="7" name="Picture 19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40" y="105840"/>
          <a:ext cx="752040" cy="1123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82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82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82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821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821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821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82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82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82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82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82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82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81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81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81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406440</xdr:colOff>
      <xdr:row>0</xdr:row>
      <xdr:rowOff>105840</xdr:rowOff>
    </xdr:from>
    <xdr:to>
      <xdr:col>2</xdr:col>
      <xdr:colOff>100800</xdr:colOff>
      <xdr:row>3</xdr:row>
      <xdr:rowOff>76680</xdr:rowOff>
    </xdr:to>
    <xdr:pic>
      <xdr:nvPicPr>
        <xdr:cNvPr id="8" name="Picture 19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40" y="105840"/>
          <a:ext cx="752040" cy="1123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92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92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92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92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92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92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92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92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92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92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92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92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922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922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43</xdr:row>
      <xdr:rowOff>142875</xdr:rowOff>
    </xdr:to>
    <xdr:sp macro="" textlink="">
      <xdr:nvSpPr>
        <xdr:cNvPr id="921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showRowColHeaders="0" showZeros="0" showOutlineSymbols="0" zoomScaleNormal="100" workbookViewId="0">
      <selection activeCell="D49" sqref="D49"/>
    </sheetView>
  </sheetViews>
  <sheetFormatPr baseColWidth="10" defaultColWidth="9.140625" defaultRowHeight="12.75" x14ac:dyDescent="0.2"/>
  <cols>
    <col min="1" max="1" width="11.42578125"/>
    <col min="2" max="2" width="11.5703125" style="6"/>
    <col min="3" max="256" width="11.42578125"/>
    <col min="257" max="1025" width="8.7109375"/>
  </cols>
  <sheetData>
    <row r="1" spans="1:2" x14ac:dyDescent="0.2">
      <c r="A1" t="s">
        <v>0</v>
      </c>
      <c r="B1"/>
    </row>
    <row r="2" spans="1:2" x14ac:dyDescent="0.2">
      <c r="A2" t="s">
        <v>1</v>
      </c>
      <c r="B2" s="7" t="s">
        <v>2</v>
      </c>
    </row>
    <row r="3" spans="1:2" x14ac:dyDescent="0.2">
      <c r="A3">
        <v>30</v>
      </c>
      <c r="B3" s="7">
        <v>1</v>
      </c>
    </row>
    <row r="4" spans="1:2" x14ac:dyDescent="0.2">
      <c r="A4">
        <v>31</v>
      </c>
      <c r="B4" s="7">
        <v>1.016</v>
      </c>
    </row>
    <row r="5" spans="1:2" x14ac:dyDescent="0.2">
      <c r="A5">
        <v>32</v>
      </c>
      <c r="B5" s="7">
        <v>1.0309999999999999</v>
      </c>
    </row>
    <row r="6" spans="1:2" x14ac:dyDescent="0.2">
      <c r="A6">
        <v>33</v>
      </c>
      <c r="B6" s="7">
        <v>1.046</v>
      </c>
    </row>
    <row r="7" spans="1:2" x14ac:dyDescent="0.2">
      <c r="A7">
        <v>34</v>
      </c>
      <c r="B7" s="7">
        <v>1.0589999999999999</v>
      </c>
    </row>
    <row r="8" spans="1:2" x14ac:dyDescent="0.2">
      <c r="A8">
        <v>35</v>
      </c>
      <c r="B8" s="7">
        <v>1.0720000000000001</v>
      </c>
    </row>
    <row r="9" spans="1:2" x14ac:dyDescent="0.2">
      <c r="A9">
        <v>36</v>
      </c>
      <c r="B9" s="7">
        <v>1.083</v>
      </c>
    </row>
    <row r="10" spans="1:2" x14ac:dyDescent="0.2">
      <c r="A10">
        <v>37</v>
      </c>
      <c r="B10" s="7">
        <v>1.0960000000000001</v>
      </c>
    </row>
    <row r="11" spans="1:2" x14ac:dyDescent="0.2">
      <c r="A11">
        <v>38</v>
      </c>
      <c r="B11" s="7">
        <v>1.109</v>
      </c>
    </row>
    <row r="12" spans="1:2" x14ac:dyDescent="0.2">
      <c r="A12">
        <v>39</v>
      </c>
      <c r="B12" s="7">
        <v>1.1220000000000001</v>
      </c>
    </row>
    <row r="13" spans="1:2" x14ac:dyDescent="0.2">
      <c r="A13">
        <v>40</v>
      </c>
      <c r="B13" s="7">
        <v>1.135</v>
      </c>
    </row>
    <row r="14" spans="1:2" x14ac:dyDescent="0.2">
      <c r="A14">
        <v>41</v>
      </c>
      <c r="B14" s="7">
        <v>1.149</v>
      </c>
    </row>
    <row r="15" spans="1:2" x14ac:dyDescent="0.2">
      <c r="A15">
        <v>42</v>
      </c>
      <c r="B15" s="7">
        <v>1.1619999999999999</v>
      </c>
    </row>
    <row r="16" spans="1:2" x14ac:dyDescent="0.2">
      <c r="A16">
        <v>43</v>
      </c>
      <c r="B16" s="7">
        <v>1.1759999999999999</v>
      </c>
    </row>
    <row r="17" spans="1:2" x14ac:dyDescent="0.2">
      <c r="A17">
        <v>44</v>
      </c>
      <c r="B17" s="7">
        <v>1.1890000000000001</v>
      </c>
    </row>
    <row r="18" spans="1:2" x14ac:dyDescent="0.2">
      <c r="A18">
        <v>45</v>
      </c>
      <c r="B18" s="7">
        <v>1.2030000000000001</v>
      </c>
    </row>
    <row r="19" spans="1:2" x14ac:dyDescent="0.2">
      <c r="A19">
        <v>46</v>
      </c>
      <c r="B19" s="7">
        <v>1.218</v>
      </c>
    </row>
    <row r="20" spans="1:2" x14ac:dyDescent="0.2">
      <c r="A20">
        <v>47</v>
      </c>
      <c r="B20" s="7">
        <v>1.2330000000000001</v>
      </c>
    </row>
    <row r="21" spans="1:2" x14ac:dyDescent="0.2">
      <c r="A21">
        <v>48</v>
      </c>
      <c r="B21" s="7">
        <v>1.248</v>
      </c>
    </row>
    <row r="22" spans="1:2" x14ac:dyDescent="0.2">
      <c r="A22">
        <v>49</v>
      </c>
      <c r="B22" s="7">
        <v>1.2629999999999999</v>
      </c>
    </row>
    <row r="23" spans="1:2" x14ac:dyDescent="0.2">
      <c r="A23">
        <v>50</v>
      </c>
      <c r="B23" s="7">
        <v>1.2789999999999999</v>
      </c>
    </row>
    <row r="24" spans="1:2" x14ac:dyDescent="0.2">
      <c r="A24">
        <v>51</v>
      </c>
      <c r="B24" s="7">
        <v>1.2969999999999999</v>
      </c>
    </row>
    <row r="25" spans="1:2" x14ac:dyDescent="0.2">
      <c r="A25">
        <v>52</v>
      </c>
      <c r="B25" s="7">
        <v>1.3160000000000001</v>
      </c>
    </row>
    <row r="26" spans="1:2" x14ac:dyDescent="0.2">
      <c r="A26">
        <v>53</v>
      </c>
      <c r="B26" s="7">
        <v>1.3380000000000001</v>
      </c>
    </row>
    <row r="27" spans="1:2" x14ac:dyDescent="0.2">
      <c r="A27">
        <v>54</v>
      </c>
      <c r="B27" s="7">
        <v>1.361</v>
      </c>
    </row>
    <row r="28" spans="1:2" x14ac:dyDescent="0.2">
      <c r="A28">
        <v>55</v>
      </c>
      <c r="B28" s="7">
        <v>1.385</v>
      </c>
    </row>
    <row r="29" spans="1:2" x14ac:dyDescent="0.2">
      <c r="A29">
        <v>56</v>
      </c>
      <c r="B29" s="7">
        <v>1.411</v>
      </c>
    </row>
    <row r="30" spans="1:2" x14ac:dyDescent="0.2">
      <c r="A30">
        <v>57</v>
      </c>
      <c r="B30" s="7">
        <v>1.4370000000000001</v>
      </c>
    </row>
    <row r="31" spans="1:2" x14ac:dyDescent="0.2">
      <c r="A31">
        <v>58</v>
      </c>
      <c r="B31" s="7">
        <v>1.462</v>
      </c>
    </row>
    <row r="32" spans="1:2" x14ac:dyDescent="0.2">
      <c r="A32">
        <v>59</v>
      </c>
      <c r="B32" s="7">
        <v>1.488</v>
      </c>
    </row>
    <row r="33" spans="1:2" x14ac:dyDescent="0.2">
      <c r="A33">
        <v>60</v>
      </c>
      <c r="B33" s="7">
        <v>1.514</v>
      </c>
    </row>
    <row r="34" spans="1:2" x14ac:dyDescent="0.2">
      <c r="A34">
        <v>61</v>
      </c>
      <c r="B34" s="7">
        <v>1.5409999999999999</v>
      </c>
    </row>
    <row r="35" spans="1:2" x14ac:dyDescent="0.2">
      <c r="A35">
        <v>62</v>
      </c>
      <c r="B35" s="7">
        <v>1.5680000000000001</v>
      </c>
    </row>
    <row r="36" spans="1:2" x14ac:dyDescent="0.2">
      <c r="A36">
        <v>63</v>
      </c>
      <c r="B36" s="7">
        <v>1.5980000000000001</v>
      </c>
    </row>
    <row r="37" spans="1:2" x14ac:dyDescent="0.2">
      <c r="A37">
        <v>64</v>
      </c>
      <c r="B37" s="7">
        <v>1.629</v>
      </c>
    </row>
    <row r="38" spans="1:2" x14ac:dyDescent="0.2">
      <c r="A38">
        <v>65</v>
      </c>
      <c r="B38" s="7">
        <v>1.663</v>
      </c>
    </row>
    <row r="39" spans="1:2" x14ac:dyDescent="0.2">
      <c r="A39">
        <v>66</v>
      </c>
      <c r="B39" s="7">
        <v>1.6990000000000001</v>
      </c>
    </row>
    <row r="40" spans="1:2" x14ac:dyDescent="0.2">
      <c r="A40">
        <v>67</v>
      </c>
      <c r="B40" s="7">
        <v>1.738</v>
      </c>
    </row>
    <row r="41" spans="1:2" x14ac:dyDescent="0.2">
      <c r="A41">
        <v>68</v>
      </c>
      <c r="B41" s="7">
        <v>1.7789999999999999</v>
      </c>
    </row>
    <row r="42" spans="1:2" x14ac:dyDescent="0.2">
      <c r="A42">
        <v>69</v>
      </c>
      <c r="B42" s="7">
        <v>1.823</v>
      </c>
    </row>
    <row r="43" spans="1:2" x14ac:dyDescent="0.2">
      <c r="A43">
        <v>70</v>
      </c>
      <c r="B43" s="7">
        <v>1.867</v>
      </c>
    </row>
    <row r="44" spans="1:2" x14ac:dyDescent="0.2">
      <c r="A44">
        <v>71</v>
      </c>
      <c r="B44" s="7">
        <v>1.91</v>
      </c>
    </row>
    <row r="45" spans="1:2" x14ac:dyDescent="0.2">
      <c r="A45">
        <v>72</v>
      </c>
      <c r="B45" s="7">
        <v>1.9530000000000001</v>
      </c>
    </row>
    <row r="46" spans="1:2" x14ac:dyDescent="0.2">
      <c r="A46">
        <v>73</v>
      </c>
      <c r="B46" s="7">
        <v>2.004</v>
      </c>
    </row>
    <row r="47" spans="1:2" x14ac:dyDescent="0.2">
      <c r="A47">
        <v>74</v>
      </c>
      <c r="B47" s="7">
        <v>2.06</v>
      </c>
    </row>
    <row r="48" spans="1:2" x14ac:dyDescent="0.2">
      <c r="A48">
        <v>75</v>
      </c>
      <c r="B48" s="7">
        <v>2.117</v>
      </c>
    </row>
    <row r="49" spans="1:2" x14ac:dyDescent="0.2">
      <c r="A49">
        <v>76</v>
      </c>
      <c r="B49" s="7">
        <v>2.181</v>
      </c>
    </row>
    <row r="50" spans="1:2" x14ac:dyDescent="0.2">
      <c r="A50">
        <v>77</v>
      </c>
      <c r="B50" s="7">
        <v>2.2549999999999999</v>
      </c>
    </row>
    <row r="51" spans="1:2" x14ac:dyDescent="0.2">
      <c r="A51">
        <v>78</v>
      </c>
      <c r="B51" s="7">
        <v>2.3359999999999999</v>
      </c>
    </row>
    <row r="52" spans="1:2" x14ac:dyDescent="0.2">
      <c r="A52">
        <v>79</v>
      </c>
      <c r="B52" s="7">
        <v>2.419</v>
      </c>
    </row>
    <row r="53" spans="1:2" x14ac:dyDescent="0.2">
      <c r="A53">
        <v>80</v>
      </c>
      <c r="B53" s="7">
        <v>2.504</v>
      </c>
    </row>
    <row r="54" spans="1:2" x14ac:dyDescent="0.2">
      <c r="A54">
        <v>81</v>
      </c>
      <c r="B54" s="7">
        <v>2.597</v>
      </c>
    </row>
    <row r="55" spans="1:2" x14ac:dyDescent="0.2">
      <c r="A55">
        <v>82</v>
      </c>
      <c r="B55" s="7">
        <v>2.702</v>
      </c>
    </row>
    <row r="56" spans="1:2" x14ac:dyDescent="0.2">
      <c r="A56">
        <v>83</v>
      </c>
      <c r="B56" s="7">
        <v>2.831</v>
      </c>
    </row>
    <row r="57" spans="1:2" x14ac:dyDescent="0.2">
      <c r="A57">
        <v>84</v>
      </c>
      <c r="B57" s="7">
        <v>2.9809999999999999</v>
      </c>
    </row>
    <row r="58" spans="1:2" x14ac:dyDescent="0.2">
      <c r="A58">
        <v>85</v>
      </c>
      <c r="B58" s="7">
        <v>3.153</v>
      </c>
    </row>
    <row r="59" spans="1:2" x14ac:dyDescent="0.2">
      <c r="A59">
        <v>86</v>
      </c>
      <c r="B59" s="7">
        <v>3.3519999999999999</v>
      </c>
    </row>
    <row r="60" spans="1:2" x14ac:dyDescent="0.2">
      <c r="A60">
        <v>87</v>
      </c>
      <c r="B60" s="7">
        <v>3.58</v>
      </c>
    </row>
    <row r="61" spans="1:2" x14ac:dyDescent="0.2">
      <c r="A61">
        <v>88</v>
      </c>
      <c r="B61" s="7">
        <v>3.8420000000000001</v>
      </c>
    </row>
    <row r="62" spans="1:2" x14ac:dyDescent="0.2">
      <c r="A62">
        <v>89</v>
      </c>
      <c r="B62" s="7">
        <v>4.1449999999999996</v>
      </c>
    </row>
    <row r="63" spans="1:2" x14ac:dyDescent="0.2">
      <c r="A63">
        <v>90</v>
      </c>
      <c r="B63" s="7">
        <v>4.4930000000000003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38"/>
  <sheetViews>
    <sheetView showGridLines="0" showRowColHeaders="0" showZeros="0" showOutlineSymbols="0" topLeftCell="A4" zoomScaleNormal="100" workbookViewId="0">
      <selection activeCell="F26" sqref="F26"/>
    </sheetView>
  </sheetViews>
  <sheetFormatPr baseColWidth="10" defaultColWidth="9.140625" defaultRowHeight="12.75" x14ac:dyDescent="0.2"/>
  <cols>
    <col min="1" max="1" width="6.28515625" style="8"/>
    <col min="2" max="2" width="8.7109375" style="8"/>
    <col min="3" max="3" width="6.28515625" style="9"/>
    <col min="4" max="4" width="10.5703125" style="8"/>
    <col min="5" max="5" width="3.85546875" style="8"/>
    <col min="6" max="6" width="27.7109375" style="10"/>
    <col min="7" max="7" width="20.42578125" style="10"/>
    <col min="8" max="8" width="7.140625" style="8"/>
    <col min="9" max="9" width="7.140625" style="11"/>
    <col min="10" max="13" width="7.140625" style="8"/>
    <col min="14" max="16" width="7.7109375" style="8"/>
    <col min="17" max="17" width="10.5703125" style="12"/>
    <col min="18" max="18" width="11.28515625" style="12"/>
    <col min="19" max="20" width="5.7109375" style="12"/>
    <col min="21" max="21" width="14.140625" style="13"/>
    <col min="22" max="22" width="0" style="13" hidden="1"/>
    <col min="23" max="256" width="11.42578125" style="13"/>
    <col min="257" max="1025" width="9.140625" style="13"/>
  </cols>
  <sheetData>
    <row r="1" spans="1:1024" ht="53.25" customHeight="1" x14ac:dyDescent="0.8">
      <c r="A1"/>
      <c r="B1"/>
      <c r="C1"/>
      <c r="D1"/>
      <c r="E1"/>
      <c r="F1" s="5" t="s">
        <v>3</v>
      </c>
      <c r="G1" s="5"/>
      <c r="H1" s="5"/>
      <c r="I1" s="5"/>
      <c r="J1" s="5"/>
      <c r="K1" s="5"/>
      <c r="L1" s="5"/>
      <c r="M1" s="5"/>
      <c r="N1" s="5"/>
      <c r="O1" s="5"/>
      <c r="P1" s="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.75" customHeight="1" x14ac:dyDescent="0.5">
      <c r="A2"/>
      <c r="B2"/>
      <c r="C2"/>
      <c r="D2"/>
      <c r="E2"/>
      <c r="F2" s="4" t="s">
        <v>4</v>
      </c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" customHeigh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20" customFormat="1" ht="15.75" x14ac:dyDescent="0.25">
      <c r="A5" s="14"/>
      <c r="B5" s="15" t="s">
        <v>5</v>
      </c>
      <c r="C5" s="3"/>
      <c r="D5" s="3"/>
      <c r="E5" s="3"/>
      <c r="F5" s="3"/>
      <c r="G5" s="16" t="s">
        <v>6</v>
      </c>
      <c r="H5" s="3"/>
      <c r="I5" s="3"/>
      <c r="J5" s="3"/>
      <c r="K5" s="3"/>
      <c r="L5" s="15" t="s">
        <v>7</v>
      </c>
      <c r="M5" s="2"/>
      <c r="N5" s="2"/>
      <c r="O5" s="2"/>
      <c r="P5" s="2"/>
      <c r="Q5" s="15" t="s">
        <v>8</v>
      </c>
      <c r="R5" s="17"/>
      <c r="S5" s="18" t="s">
        <v>9</v>
      </c>
      <c r="T5" s="19">
        <v>2</v>
      </c>
    </row>
    <row r="6" spans="1:1024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31" customFormat="1" x14ac:dyDescent="0.2">
      <c r="A7" s="21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24" t="s">
        <v>17</v>
      </c>
      <c r="J7" s="25"/>
      <c r="K7" s="22"/>
      <c r="L7" s="25" t="s">
        <v>18</v>
      </c>
      <c r="M7" s="25"/>
      <c r="N7" s="26" t="s">
        <v>19</v>
      </c>
      <c r="O7" s="25"/>
      <c r="P7" s="22" t="s">
        <v>20</v>
      </c>
      <c r="Q7" s="27" t="s">
        <v>2</v>
      </c>
      <c r="R7" s="28" t="s">
        <v>2</v>
      </c>
      <c r="S7" s="27" t="s">
        <v>21</v>
      </c>
      <c r="T7" s="29" t="s">
        <v>22</v>
      </c>
      <c r="U7" s="29" t="s">
        <v>23</v>
      </c>
      <c r="V7" s="30"/>
    </row>
    <row r="8" spans="1:1024" x14ac:dyDescent="0.2">
      <c r="A8" s="32" t="s">
        <v>24</v>
      </c>
      <c r="B8" s="33" t="s">
        <v>25</v>
      </c>
      <c r="C8" s="34" t="s">
        <v>26</v>
      </c>
      <c r="D8" s="33" t="s">
        <v>27</v>
      </c>
      <c r="E8" s="33" t="s">
        <v>28</v>
      </c>
      <c r="F8" s="33"/>
      <c r="G8" s="33"/>
      <c r="H8" s="35">
        <v>1</v>
      </c>
      <c r="I8" s="36">
        <v>2</v>
      </c>
      <c r="J8" s="37">
        <v>3</v>
      </c>
      <c r="K8" s="35">
        <v>1</v>
      </c>
      <c r="L8" s="36">
        <v>2</v>
      </c>
      <c r="M8" s="37">
        <v>3</v>
      </c>
      <c r="N8" s="38" t="s">
        <v>29</v>
      </c>
      <c r="O8" s="39"/>
      <c r="P8" s="33" t="s">
        <v>30</v>
      </c>
      <c r="Q8" s="40"/>
      <c r="R8" s="40" t="s">
        <v>31</v>
      </c>
      <c r="S8" s="40"/>
      <c r="T8" s="41"/>
      <c r="U8" s="4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9" customFormat="1" ht="20.100000000000001" customHeight="1" x14ac:dyDescent="0.2">
      <c r="A9" s="60">
        <v>105</v>
      </c>
      <c r="B9" s="42"/>
      <c r="C9" s="43" t="s">
        <v>101</v>
      </c>
      <c r="D9" s="44">
        <v>34852</v>
      </c>
      <c r="E9" s="45"/>
      <c r="F9" s="46" t="s">
        <v>153</v>
      </c>
      <c r="G9" s="46" t="s">
        <v>34</v>
      </c>
      <c r="H9" s="47"/>
      <c r="I9" s="48"/>
      <c r="J9" s="49"/>
      <c r="K9" s="50"/>
      <c r="L9" s="51"/>
      <c r="M9" s="51"/>
      <c r="N9" s="52">
        <f t="shared" ref="N9:N24" si="0">IF(MAX(H9:J9)&lt;0,0,TRUNC(MAX(H9:J9)/1)*1)</f>
        <v>0</v>
      </c>
      <c r="O9" s="52">
        <f t="shared" ref="O9:O24" si="1">IF(MAX(K9:M9)&lt;0,0,TRUNC(MAX(K9:M9)/1)*1)</f>
        <v>0</v>
      </c>
      <c r="P9" s="52">
        <f t="shared" ref="P9:P24" si="2">IF(N9=0,0,IF(O9=0,0,SUM(N9:O9)))</f>
        <v>0</v>
      </c>
      <c r="Q9" s="53" t="str">
        <f t="shared" ref="Q9:Q24" si="3"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53">
        <f>IF(OR(D9="",B9="",V9=""),0,IF(OR(C9="UM",C9="JM",C9="SM",C9="UK",C9="JK",C9="SK"),"",Q9*(IF(ABS(1900-YEAR((V9+1)-D9))&lt;29,0,(VLOOKUP((YEAR(V9)-YEAR(D9)),'Meltzer-Malone'!$A$3:$B$63,2))))))</f>
        <v>0</v>
      </c>
      <c r="S9" s="54"/>
      <c r="T9" s="55"/>
      <c r="U9" s="56" t="str">
        <f t="shared" ref="U9:U24" si="4"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57">
        <f>R5</f>
        <v>0</v>
      </c>
      <c r="W9" s="58"/>
      <c r="X9" s="58"/>
    </row>
    <row r="10" spans="1:1024" ht="20.100000000000001" customHeight="1" x14ac:dyDescent="0.2">
      <c r="A10" s="60">
        <v>105</v>
      </c>
      <c r="B10" s="42"/>
      <c r="C10" s="43" t="s">
        <v>101</v>
      </c>
      <c r="D10" s="44">
        <v>32323</v>
      </c>
      <c r="E10" s="45"/>
      <c r="F10" s="46" t="s">
        <v>154</v>
      </c>
      <c r="G10" s="46" t="s">
        <v>34</v>
      </c>
      <c r="H10" s="61"/>
      <c r="I10" s="62"/>
      <c r="J10" s="63"/>
      <c r="K10" s="50"/>
      <c r="L10" s="51"/>
      <c r="M10" s="51"/>
      <c r="N10" s="52">
        <f t="shared" si="0"/>
        <v>0</v>
      </c>
      <c r="O10" s="52">
        <f t="shared" si="1"/>
        <v>0</v>
      </c>
      <c r="P10" s="52">
        <f t="shared" si="2"/>
        <v>0</v>
      </c>
      <c r="Q10" s="53" t="str">
        <f t="shared" si="3"/>
        <v/>
      </c>
      <c r="R10" s="53">
        <f>IF(OR(D10="",B10="",V10=""),0,IF(OR(C10="UM",C10="JM",C10="SM",C10="UK",C10="JK",C10="SK"),"",Q10*(IF(ABS(1900-YEAR((V10+1)-D10))&lt;29,0,(VLOOKUP((YEAR(V10)-YEAR(D10)),'Meltzer-Malone'!$A$3:$B$63,2))))))</f>
        <v>0</v>
      </c>
      <c r="S10" s="64"/>
      <c r="T10" s="65"/>
      <c r="U10" s="56" t="str">
        <f t="shared" si="4"/>
        <v/>
      </c>
      <c r="V10" s="57">
        <f>R5</f>
        <v>0</v>
      </c>
      <c r="W10" s="58"/>
      <c r="X10" s="58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60">
        <v>105</v>
      </c>
      <c r="B11" s="42"/>
      <c r="C11" s="43" t="s">
        <v>101</v>
      </c>
      <c r="D11" s="44">
        <v>33771</v>
      </c>
      <c r="E11" s="45"/>
      <c r="F11" s="46" t="s">
        <v>155</v>
      </c>
      <c r="G11" s="46" t="s">
        <v>43</v>
      </c>
      <c r="H11" s="61"/>
      <c r="I11" s="62"/>
      <c r="J11" s="63"/>
      <c r="K11" s="50"/>
      <c r="L11" s="51"/>
      <c r="M11" s="51"/>
      <c r="N11" s="52">
        <f t="shared" si="0"/>
        <v>0</v>
      </c>
      <c r="O11" s="52">
        <f t="shared" si="1"/>
        <v>0</v>
      </c>
      <c r="P11" s="52">
        <f t="shared" si="2"/>
        <v>0</v>
      </c>
      <c r="Q11" s="53" t="str">
        <f t="shared" si="3"/>
        <v/>
      </c>
      <c r="R11" s="53">
        <f>IF(OR(D11="",B11="",V11=""),0,IF(OR(C11="UM",C11="JM",C11="SM",C11="UK",C11="JK",C11="SK"),"",Q11*(IF(ABS(1900-YEAR((V11+1)-D11))&lt;29,0,(VLOOKUP((YEAR(V11)-YEAR(D11)),'Meltzer-Malone'!$A$3:$B$63,2))))))</f>
        <v>0</v>
      </c>
      <c r="S11" s="64"/>
      <c r="T11" s="65"/>
      <c r="U11" s="56" t="str">
        <f t="shared" si="4"/>
        <v/>
      </c>
      <c r="V11" s="57">
        <f>R5</f>
        <v>0</v>
      </c>
      <c r="W11" s="58"/>
      <c r="X11" s="5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0.100000000000001" customHeight="1" x14ac:dyDescent="0.2">
      <c r="A12" s="60">
        <v>105</v>
      </c>
      <c r="B12" s="42"/>
      <c r="C12" s="43" t="s">
        <v>101</v>
      </c>
      <c r="D12" s="44">
        <v>33649</v>
      </c>
      <c r="E12" s="45"/>
      <c r="F12" s="46" t="s">
        <v>156</v>
      </c>
      <c r="G12" s="46" t="s">
        <v>105</v>
      </c>
      <c r="H12" s="61"/>
      <c r="I12" s="62"/>
      <c r="J12" s="63"/>
      <c r="K12" s="50"/>
      <c r="L12" s="51"/>
      <c r="M12" s="51"/>
      <c r="N12" s="52">
        <f t="shared" si="0"/>
        <v>0</v>
      </c>
      <c r="O12" s="52">
        <f t="shared" si="1"/>
        <v>0</v>
      </c>
      <c r="P12" s="52">
        <f t="shared" si="2"/>
        <v>0</v>
      </c>
      <c r="Q12" s="53" t="str">
        <f t="shared" si="3"/>
        <v/>
      </c>
      <c r="R12" s="53">
        <f>IF(OR(D12="",B12="",V12=""),0,IF(OR(C12="UM",C12="JM",C12="SM",C12="UK",C12="JK",C12="SK"),"",Q12*(IF(ABS(1900-YEAR((V12+1)-D12))&lt;29,0,(VLOOKUP((YEAR(V12)-YEAR(D12)),'Meltzer-Malone'!$A$3:$B$63,2))))))</f>
        <v>0</v>
      </c>
      <c r="S12" s="64"/>
      <c r="T12" s="65"/>
      <c r="U12" s="56" t="str">
        <f t="shared" si="4"/>
        <v/>
      </c>
      <c r="V12" s="57">
        <f>R5</f>
        <v>0</v>
      </c>
      <c r="W12" s="58"/>
      <c r="X12" s="58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">
      <c r="A13" s="60">
        <v>105</v>
      </c>
      <c r="B13" s="42"/>
      <c r="C13" s="43" t="s">
        <v>101</v>
      </c>
      <c r="D13" s="44">
        <v>32405</v>
      </c>
      <c r="E13" s="45"/>
      <c r="F13" s="46" t="s">
        <v>157</v>
      </c>
      <c r="G13" s="46" t="s">
        <v>105</v>
      </c>
      <c r="H13" s="61"/>
      <c r="I13" s="62"/>
      <c r="J13" s="63"/>
      <c r="K13" s="50"/>
      <c r="L13" s="51"/>
      <c r="M13" s="51"/>
      <c r="N13" s="52">
        <f t="shared" si="0"/>
        <v>0</v>
      </c>
      <c r="O13" s="52">
        <f t="shared" si="1"/>
        <v>0</v>
      </c>
      <c r="P13" s="52">
        <f t="shared" si="2"/>
        <v>0</v>
      </c>
      <c r="Q13" s="53" t="str">
        <f t="shared" si="3"/>
        <v/>
      </c>
      <c r="R13" s="53">
        <f>IF(OR(D13="",B13="",V13=""),0,IF(OR(C13="UM",C13="JM",C13="SM",C13="UK",C13="JK",C13="SK"),"",Q13*(IF(ABS(1900-YEAR((V13+1)-D13))&lt;29,0,(VLOOKUP((YEAR(V13)-YEAR(D13)),'Meltzer-Malone'!$A$3:$B$63,2))))))</f>
        <v>0</v>
      </c>
      <c r="S13" s="64"/>
      <c r="T13" s="65"/>
      <c r="U13" s="56" t="str">
        <f t="shared" si="4"/>
        <v/>
      </c>
      <c r="V13" s="57">
        <f>R5</f>
        <v>0</v>
      </c>
      <c r="W13" s="58"/>
      <c r="X13" s="58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0.100000000000001" customHeight="1" x14ac:dyDescent="0.2">
      <c r="A14" s="60">
        <v>105</v>
      </c>
      <c r="B14" s="42"/>
      <c r="C14" s="43" t="s">
        <v>101</v>
      </c>
      <c r="D14" s="44">
        <v>31934</v>
      </c>
      <c r="E14" s="45"/>
      <c r="F14" s="46" t="s">
        <v>158</v>
      </c>
      <c r="G14" s="46" t="s">
        <v>105</v>
      </c>
      <c r="H14" s="61"/>
      <c r="I14" s="62"/>
      <c r="J14" s="63"/>
      <c r="K14" s="50"/>
      <c r="L14" s="51"/>
      <c r="M14" s="51"/>
      <c r="N14" s="52">
        <f t="shared" si="0"/>
        <v>0</v>
      </c>
      <c r="O14" s="52">
        <f t="shared" si="1"/>
        <v>0</v>
      </c>
      <c r="P14" s="52">
        <f t="shared" si="2"/>
        <v>0</v>
      </c>
      <c r="Q14" s="53" t="str">
        <f t="shared" si="3"/>
        <v/>
      </c>
      <c r="R14" s="53">
        <f>IF(OR(D14="",B14="",V14=""),0,IF(OR(C14="UM",C14="JM",C14="SM",C14="UK",C14="JK",C14="SK"),"",Q14*(IF(ABS(1900-YEAR((V14+1)-D14))&lt;29,0,(VLOOKUP((YEAR(V14)-YEAR(D14)),'Meltzer-Malone'!$A$3:$B$63,2))))))</f>
        <v>0</v>
      </c>
      <c r="S14" s="64"/>
      <c r="T14" s="65"/>
      <c r="U14" s="56" t="str">
        <f t="shared" si="4"/>
        <v/>
      </c>
      <c r="V14" s="57">
        <f>R5</f>
        <v>0</v>
      </c>
      <c r="W14" s="58"/>
      <c r="X14" s="58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0.100000000000001" customHeight="1" x14ac:dyDescent="0.2">
      <c r="A15" s="60">
        <v>105</v>
      </c>
      <c r="B15" s="42"/>
      <c r="C15" s="43" t="s">
        <v>101</v>
      </c>
      <c r="D15" s="44">
        <v>31343</v>
      </c>
      <c r="E15" s="45"/>
      <c r="F15" s="46" t="s">
        <v>159</v>
      </c>
      <c r="G15" s="46" t="s">
        <v>89</v>
      </c>
      <c r="H15" s="61"/>
      <c r="I15" s="62"/>
      <c r="J15" s="63"/>
      <c r="K15" s="50"/>
      <c r="L15" s="51"/>
      <c r="M15" s="51"/>
      <c r="N15" s="52">
        <f t="shared" si="0"/>
        <v>0</v>
      </c>
      <c r="O15" s="52">
        <f t="shared" si="1"/>
        <v>0</v>
      </c>
      <c r="P15" s="52">
        <f t="shared" si="2"/>
        <v>0</v>
      </c>
      <c r="Q15" s="53" t="str">
        <f t="shared" si="3"/>
        <v/>
      </c>
      <c r="R15" s="53">
        <f>IF(OR(D15="",B15="",V15=""),0,IF(OR(C15="UM",C15="JM",C15="SM",C15="UK",C15="JK",C15="SK"),"",Q15*(IF(ABS(1900-YEAR((V15+1)-D15))&lt;29,0,(VLOOKUP((YEAR(V15)-YEAR(D15)),'Meltzer-Malone'!$A$3:$B$63,2))))))</f>
        <v>0</v>
      </c>
      <c r="S15" s="64"/>
      <c r="T15" s="65"/>
      <c r="U15" s="56" t="str">
        <f t="shared" si="4"/>
        <v/>
      </c>
      <c r="V15" s="57">
        <f>R5</f>
        <v>0</v>
      </c>
      <c r="W15" s="58"/>
      <c r="X15" s="58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0.100000000000001" customHeight="1" x14ac:dyDescent="0.2">
      <c r="A16" s="60">
        <v>105</v>
      </c>
      <c r="B16" s="42"/>
      <c r="C16" s="43" t="s">
        <v>101</v>
      </c>
      <c r="D16" s="44">
        <v>32064</v>
      </c>
      <c r="E16" s="45"/>
      <c r="F16" s="46" t="s">
        <v>160</v>
      </c>
      <c r="G16" s="46" t="s">
        <v>60</v>
      </c>
      <c r="H16" s="61"/>
      <c r="I16" s="62"/>
      <c r="J16" s="63"/>
      <c r="K16" s="50"/>
      <c r="L16" s="51"/>
      <c r="M16" s="51"/>
      <c r="N16" s="52">
        <f t="shared" si="0"/>
        <v>0</v>
      </c>
      <c r="O16" s="52">
        <f t="shared" si="1"/>
        <v>0</v>
      </c>
      <c r="P16" s="52">
        <f t="shared" si="2"/>
        <v>0</v>
      </c>
      <c r="Q16" s="53" t="str">
        <f t="shared" si="3"/>
        <v/>
      </c>
      <c r="R16" s="53">
        <f>IF(OR(D16="",B16="",V16=""),0,IF(OR(C16="UM",C16="JM",C16="SM",C16="UK",C16="JK",C16="SK"),"",Q16*(IF(ABS(1900-YEAR((V16+1)-D16))&lt;29,0,(VLOOKUP((YEAR(V16)-YEAR(D16)),'Meltzer-Malone'!$A$3:$B$63,2))))))</f>
        <v>0</v>
      </c>
      <c r="S16" s="64"/>
      <c r="T16" s="65"/>
      <c r="U16" s="56" t="str">
        <f t="shared" si="4"/>
        <v/>
      </c>
      <c r="V16" s="57">
        <f>R5</f>
        <v>0</v>
      </c>
      <c r="W16" s="58"/>
      <c r="X16" s="5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0.100000000000001" customHeight="1" x14ac:dyDescent="0.2">
      <c r="A17" s="60">
        <v>105</v>
      </c>
      <c r="B17" s="42"/>
      <c r="C17" s="43" t="s">
        <v>101</v>
      </c>
      <c r="D17" s="44">
        <v>31951</v>
      </c>
      <c r="E17" s="45"/>
      <c r="F17" s="46" t="s">
        <v>161</v>
      </c>
      <c r="G17" s="46" t="s">
        <v>60</v>
      </c>
      <c r="H17" s="61"/>
      <c r="I17" s="62"/>
      <c r="J17" s="63"/>
      <c r="K17" s="50"/>
      <c r="L17" s="51"/>
      <c r="M17" s="51"/>
      <c r="N17" s="52">
        <f t="shared" si="0"/>
        <v>0</v>
      </c>
      <c r="O17" s="52">
        <f t="shared" si="1"/>
        <v>0</v>
      </c>
      <c r="P17" s="52">
        <f t="shared" si="2"/>
        <v>0</v>
      </c>
      <c r="Q17" s="53" t="str">
        <f t="shared" si="3"/>
        <v/>
      </c>
      <c r="R17" s="53">
        <f>IF(OR(D17="",B17="",V17=""),0,IF(OR(C17="UM",C17="JM",C17="SM",C17="UK",C17="JK",C17="SK"),"",Q17*(IF(ABS(1900-YEAR((V17+1)-D17))&lt;29,0,(VLOOKUP((YEAR(V17)-YEAR(D17)),'Meltzer-Malone'!$A$3:$B$63,2))))))</f>
        <v>0</v>
      </c>
      <c r="S17" s="64"/>
      <c r="T17" s="65"/>
      <c r="U17" s="56" t="str">
        <f t="shared" si="4"/>
        <v/>
      </c>
      <c r="V17" s="57">
        <f>R5</f>
        <v>0</v>
      </c>
      <c r="W17" s="58"/>
      <c r="X17" s="5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0.100000000000001" customHeight="1" x14ac:dyDescent="0.2">
      <c r="A18" s="60" t="s">
        <v>162</v>
      </c>
      <c r="B18" s="42"/>
      <c r="C18" s="43" t="s">
        <v>101</v>
      </c>
      <c r="D18" s="44">
        <v>33851</v>
      </c>
      <c r="E18" s="45"/>
      <c r="F18" s="46" t="s">
        <v>163</v>
      </c>
      <c r="G18" s="46" t="s">
        <v>34</v>
      </c>
      <c r="H18" s="61"/>
      <c r="I18" s="62"/>
      <c r="J18" s="63"/>
      <c r="K18" s="50"/>
      <c r="L18" s="51"/>
      <c r="M18" s="51"/>
      <c r="N18" s="52">
        <f t="shared" si="0"/>
        <v>0</v>
      </c>
      <c r="O18" s="52">
        <f t="shared" si="1"/>
        <v>0</v>
      </c>
      <c r="P18" s="52">
        <f t="shared" si="2"/>
        <v>0</v>
      </c>
      <c r="Q18" s="53" t="str">
        <f t="shared" si="3"/>
        <v/>
      </c>
      <c r="R18" s="53">
        <f>IF(OR(D18="",B18="",V18=""),0,IF(OR(C18="UM",C18="JM",C18="SM",C18="UK",C18="JK",C18="SK"),"",Q18*(IF(ABS(1900-YEAR((V18+1)-D18))&lt;29,0,(VLOOKUP((YEAR(V18)-YEAR(D18)),'Meltzer-Malone'!$A$3:$B$63,2))))))</f>
        <v>0</v>
      </c>
      <c r="S18" s="64"/>
      <c r="T18" s="65"/>
      <c r="U18" s="56" t="str">
        <f t="shared" si="4"/>
        <v/>
      </c>
      <c r="V18" s="57">
        <f>R5</f>
        <v>0</v>
      </c>
      <c r="W18" s="58"/>
      <c r="X18" s="5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0.100000000000001" customHeight="1" x14ac:dyDescent="0.2">
      <c r="A19" s="60" t="s">
        <v>162</v>
      </c>
      <c r="B19" s="42"/>
      <c r="C19" s="43" t="s">
        <v>101</v>
      </c>
      <c r="D19" s="44">
        <v>30281</v>
      </c>
      <c r="E19" s="45"/>
      <c r="F19" s="46" t="s">
        <v>164</v>
      </c>
      <c r="G19" s="46" t="s">
        <v>105</v>
      </c>
      <c r="H19" s="61"/>
      <c r="I19" s="62"/>
      <c r="J19" s="63"/>
      <c r="K19" s="50"/>
      <c r="L19" s="51"/>
      <c r="M19" s="51"/>
      <c r="N19" s="52">
        <f t="shared" si="0"/>
        <v>0</v>
      </c>
      <c r="O19" s="52">
        <f t="shared" si="1"/>
        <v>0</v>
      </c>
      <c r="P19" s="52">
        <f t="shared" si="2"/>
        <v>0</v>
      </c>
      <c r="Q19" s="53" t="str">
        <f t="shared" si="3"/>
        <v/>
      </c>
      <c r="R19" s="53">
        <f>IF(OR(D19="",B19="",V19=""),0,IF(OR(C19="UM",C19="JM",C19="SM",C19="UK",C19="JK",C19="SK"),"",Q19*(IF(ABS(1900-YEAR((V19+1)-D19))&lt;29,0,(VLOOKUP((YEAR(V19)-YEAR(D19)),'Meltzer-Malone'!$A$3:$B$63,2))))))</f>
        <v>0</v>
      </c>
      <c r="S19" s="64"/>
      <c r="T19" s="65"/>
      <c r="U19" s="56" t="str">
        <f t="shared" si="4"/>
        <v/>
      </c>
      <c r="V19" s="57">
        <f>R5</f>
        <v>0</v>
      </c>
      <c r="W19" s="58"/>
      <c r="X19" s="58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0.100000000000001" customHeight="1" x14ac:dyDescent="0.2">
      <c r="A20" s="60" t="s">
        <v>162</v>
      </c>
      <c r="B20" s="42"/>
      <c r="C20" s="43" t="s">
        <v>101</v>
      </c>
      <c r="D20" s="44">
        <v>35273</v>
      </c>
      <c r="E20" s="45"/>
      <c r="F20" s="46" t="s">
        <v>165</v>
      </c>
      <c r="G20" s="46" t="s">
        <v>60</v>
      </c>
      <c r="H20" s="61"/>
      <c r="I20" s="62"/>
      <c r="J20" s="63"/>
      <c r="K20" s="50"/>
      <c r="L20" s="51"/>
      <c r="M20" s="51"/>
      <c r="N20" s="52">
        <f t="shared" si="0"/>
        <v>0</v>
      </c>
      <c r="O20" s="52">
        <f t="shared" si="1"/>
        <v>0</v>
      </c>
      <c r="P20" s="52">
        <f t="shared" si="2"/>
        <v>0</v>
      </c>
      <c r="Q20" s="53" t="str">
        <f t="shared" si="3"/>
        <v/>
      </c>
      <c r="R20" s="53">
        <f>IF(OR(D20="",B20="",V20=""),0,IF(OR(C20="UM",C20="JM",C20="SM",C20="UK",C20="JK",C20="SK"),"",Q20*(IF(ABS(1900-YEAR((V20+1)-D20))&lt;29,0,(VLOOKUP((YEAR(V20)-YEAR(D20)),'Meltzer-Malone'!$A$3:$B$63,2))))))</f>
        <v>0</v>
      </c>
      <c r="S20" s="64"/>
      <c r="T20" s="65"/>
      <c r="U20" s="56" t="str">
        <f t="shared" si="4"/>
        <v/>
      </c>
      <c r="V20" s="57">
        <f>R5</f>
        <v>0</v>
      </c>
      <c r="W20" s="58"/>
      <c r="X20" s="58"/>
      <c r="Y20" s="31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20.100000000000001" customHeight="1" x14ac:dyDescent="0.2">
      <c r="A21" s="60"/>
      <c r="B21" s="42"/>
      <c r="C21" s="43"/>
      <c r="D21" s="44"/>
      <c r="E21" s="45"/>
      <c r="F21" s="46"/>
      <c r="G21" s="46"/>
      <c r="H21" s="61"/>
      <c r="I21" s="62"/>
      <c r="J21" s="63"/>
      <c r="K21" s="50"/>
      <c r="L21" s="51"/>
      <c r="M21" s="51"/>
      <c r="N21" s="52">
        <f t="shared" si="0"/>
        <v>0</v>
      </c>
      <c r="O21" s="52">
        <f t="shared" si="1"/>
        <v>0</v>
      </c>
      <c r="P21" s="52">
        <f t="shared" si="2"/>
        <v>0</v>
      </c>
      <c r="Q21" s="53" t="str">
        <f t="shared" si="3"/>
        <v/>
      </c>
      <c r="R21" s="53">
        <f>IF(OR(D21="",B21="",V21=""),0,IF(OR(C21="UM",C21="JM",C21="SM",C21="UK",C21="JK",C21="SK"),"",Q21*(IF(ABS(1900-YEAR((V21+1)-D21))&lt;29,0,(VLOOKUP((YEAR(V21)-YEAR(D21)),'Meltzer-Malone'!$A$3:$B$63,2))))))</f>
        <v>0</v>
      </c>
      <c r="S21" s="64"/>
      <c r="T21" s="65"/>
      <c r="U21" s="56" t="str">
        <f t="shared" si="4"/>
        <v/>
      </c>
      <c r="V21" s="57">
        <f>R5</f>
        <v>0</v>
      </c>
      <c r="W21" s="58"/>
      <c r="X21" s="58"/>
      <c r="Y21" s="3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0.100000000000001" customHeight="1" x14ac:dyDescent="0.2">
      <c r="A22" s="60"/>
      <c r="B22" s="42"/>
      <c r="C22" s="43"/>
      <c r="D22" s="44"/>
      <c r="E22" s="45"/>
      <c r="F22" s="46"/>
      <c r="G22" s="46"/>
      <c r="H22" s="61"/>
      <c r="I22" s="62"/>
      <c r="J22" s="63"/>
      <c r="K22" s="50"/>
      <c r="L22" s="51"/>
      <c r="M22" s="51"/>
      <c r="N22" s="52">
        <f t="shared" si="0"/>
        <v>0</v>
      </c>
      <c r="O22" s="52">
        <f t="shared" si="1"/>
        <v>0</v>
      </c>
      <c r="P22" s="52">
        <f t="shared" si="2"/>
        <v>0</v>
      </c>
      <c r="Q22" s="53" t="str">
        <f t="shared" si="3"/>
        <v/>
      </c>
      <c r="R22" s="53">
        <f>IF(OR(D22="",B22="",V22=""),0,IF(OR(C22="UM",C22="JM",C22="SM",C22="UK",C22="JK",C22="SK"),"",Q22*(IF(ABS(1900-YEAR((V22+1)-D22))&lt;29,0,(VLOOKUP((YEAR(V22)-YEAR(D22)),'Meltzer-Malone'!$A$3:$B$63,2))))))</f>
        <v>0</v>
      </c>
      <c r="S22" s="64"/>
      <c r="T22" s="65"/>
      <c r="U22" s="56" t="str">
        <f t="shared" si="4"/>
        <v/>
      </c>
      <c r="V22" s="57">
        <f>R5</f>
        <v>0</v>
      </c>
      <c r="W22" s="58"/>
      <c r="X22" s="58"/>
      <c r="Y22" s="31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0.100000000000001" customHeight="1" x14ac:dyDescent="0.2">
      <c r="A23" s="60"/>
      <c r="B23" s="42"/>
      <c r="C23" s="43"/>
      <c r="D23" s="44"/>
      <c r="E23" s="45"/>
      <c r="F23" s="46"/>
      <c r="G23" s="46"/>
      <c r="H23" s="61"/>
      <c r="I23" s="62"/>
      <c r="J23" s="63"/>
      <c r="K23" s="50"/>
      <c r="L23" s="51"/>
      <c r="M23" s="51"/>
      <c r="N23" s="52">
        <f t="shared" si="0"/>
        <v>0</v>
      </c>
      <c r="O23" s="52">
        <f t="shared" si="1"/>
        <v>0</v>
      </c>
      <c r="P23" s="52">
        <f t="shared" si="2"/>
        <v>0</v>
      </c>
      <c r="Q23" s="53" t="str">
        <f t="shared" si="3"/>
        <v/>
      </c>
      <c r="R23" s="53">
        <f>IF(OR(D23="",B23="",V23=""),0,IF(OR(C23="UM",C23="JM",C23="SM",C23="UK",C23="JK",C23="SK"),"",Q23*(IF(ABS(1900-YEAR((V23+1)-D23))&lt;29,0,(VLOOKUP((YEAR(V23)-YEAR(D23)),'Meltzer-Malone'!$A$3:$B$63,2))))))</f>
        <v>0</v>
      </c>
      <c r="S23" s="64"/>
      <c r="T23" s="65"/>
      <c r="U23" s="56" t="str">
        <f t="shared" si="4"/>
        <v/>
      </c>
      <c r="V23" s="57">
        <f>R5</f>
        <v>0</v>
      </c>
      <c r="W23" s="58"/>
      <c r="X23" s="58"/>
      <c r="Y23" s="31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20.100000000000001" customHeight="1" x14ac:dyDescent="0.2">
      <c r="A24" s="60"/>
      <c r="B24" s="42"/>
      <c r="C24" s="43"/>
      <c r="D24" s="44"/>
      <c r="E24" s="45"/>
      <c r="F24" s="46"/>
      <c r="G24" s="46"/>
      <c r="H24" s="66"/>
      <c r="I24" s="67"/>
      <c r="J24" s="68"/>
      <c r="K24" s="50"/>
      <c r="L24" s="51"/>
      <c r="M24" s="51"/>
      <c r="N24" s="52">
        <f t="shared" si="0"/>
        <v>0</v>
      </c>
      <c r="O24" s="52">
        <f t="shared" si="1"/>
        <v>0</v>
      </c>
      <c r="P24" s="69">
        <f t="shared" si="2"/>
        <v>0</v>
      </c>
      <c r="Q24" s="53" t="str">
        <f t="shared" si="3"/>
        <v/>
      </c>
      <c r="R24" s="53">
        <f>IF(OR(D24="",B24="",V24=""),0,IF(OR(C24="UM",C24="JM",C24="SM",C24="UK",C24="JK",C24="SK"),"",Q24*(IF(ABS(1900-YEAR((V24+1)-D24))&lt;29,0,(VLOOKUP((YEAR(V24)-YEAR(D24)),'Meltzer-Malone'!$A$3:$B$63,2))))))</f>
        <v>0</v>
      </c>
      <c r="S24" s="70"/>
      <c r="T24" s="71"/>
      <c r="U24" s="56" t="str">
        <f t="shared" si="4"/>
        <v/>
      </c>
      <c r="V24" s="57">
        <f>R5</f>
        <v>0</v>
      </c>
      <c r="W24" s="58"/>
      <c r="X24" s="58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81" customFormat="1" ht="9" customHeight="1" x14ac:dyDescent="0.2">
      <c r="A25" s="72"/>
      <c r="B25" s="73"/>
      <c r="C25" s="74"/>
      <c r="D25" s="75"/>
      <c r="E25" s="75"/>
      <c r="F25" s="72"/>
      <c r="G25" s="72"/>
      <c r="H25" s="76"/>
      <c r="I25" s="77"/>
      <c r="J25" s="76"/>
      <c r="K25" s="76"/>
      <c r="L25" s="76"/>
      <c r="M25" s="76"/>
      <c r="N25" s="74"/>
      <c r="O25" s="74"/>
      <c r="P25" s="74"/>
      <c r="Q25" s="78"/>
      <c r="R25" s="78"/>
      <c r="S25" s="78"/>
      <c r="T25" s="79"/>
      <c r="U25" s="80"/>
      <c r="V25" s="31"/>
      <c r="W25" s="58"/>
      <c r="X25" s="58"/>
      <c r="Y25" s="31"/>
    </row>
    <row r="26" spans="1:1024" x14ac:dyDescent="0.2">
      <c r="A26"/>
      <c r="B26"/>
      <c r="C26"/>
      <c r="D26"/>
      <c r="E26"/>
      <c r="F26"/>
      <c r="G26"/>
      <c r="H26" s="14"/>
      <c r="I26" s="82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/>
      <c r="V26"/>
      <c r="W26"/>
      <c r="X26"/>
      <c r="Y26" s="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20" customFormat="1" ht="15.75" x14ac:dyDescent="0.25">
      <c r="A27" s="83" t="s">
        <v>46</v>
      </c>
      <c r="C27" s="1"/>
      <c r="D27" s="1"/>
      <c r="E27" s="1"/>
      <c r="F27" s="1"/>
      <c r="G27" s="84" t="s">
        <v>47</v>
      </c>
      <c r="H27" s="85"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Y27" s="31"/>
    </row>
    <row r="28" spans="1:1024" ht="15" x14ac:dyDescent="0.25">
      <c r="A28"/>
      <c r="B28" s="20"/>
      <c r="C28" s="1"/>
      <c r="D28" s="1"/>
      <c r="E28" s="1"/>
      <c r="F28" s="1"/>
      <c r="G28" s="86"/>
      <c r="H28" s="85">
        <v>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.75" x14ac:dyDescent="0.25">
      <c r="A29" s="83" t="s">
        <v>48</v>
      </c>
      <c r="B29" s="20"/>
      <c r="C29" s="1"/>
      <c r="D29" s="1"/>
      <c r="E29" s="1"/>
      <c r="F29" s="1"/>
      <c r="G29" s="87"/>
      <c r="H29" s="85">
        <v>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x14ac:dyDescent="0.25">
      <c r="A30"/>
      <c r="B30" s="20"/>
      <c r="C30" s="1"/>
      <c r="D30" s="1"/>
      <c r="E30" s="1"/>
      <c r="F30" s="1"/>
      <c r="G30" s="87"/>
      <c r="H30" s="8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x14ac:dyDescent="0.25">
      <c r="A31"/>
      <c r="B31" s="20"/>
      <c r="C31" s="1"/>
      <c r="D31" s="1"/>
      <c r="E31" s="1"/>
      <c r="F31" s="1"/>
      <c r="G31" s="87"/>
      <c r="H31" s="85"/>
      <c r="I31" s="85"/>
      <c r="J31" s="88"/>
      <c r="K31" s="88"/>
      <c r="L31" s="88"/>
      <c r="M31" s="88"/>
      <c r="N31" s="88"/>
      <c r="O31" s="88"/>
      <c r="P31" s="88"/>
      <c r="Q31" s="89"/>
      <c r="R31" s="89"/>
      <c r="S31" s="89"/>
      <c r="T31" s="89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5.75" x14ac:dyDescent="0.25">
      <c r="A32" s="20"/>
      <c r="B32"/>
      <c r="C32" s="85"/>
      <c r="D32" s="85"/>
      <c r="E32" s="85"/>
      <c r="F32" s="85"/>
      <c r="G32" s="90" t="s">
        <v>49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.75" x14ac:dyDescent="0.25">
      <c r="A33"/>
      <c r="B33"/>
      <c r="C33" s="91"/>
      <c r="D33" s="92"/>
      <c r="E33" s="92"/>
      <c r="F33" s="93"/>
      <c r="G33" s="90" t="s">
        <v>50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5.75" x14ac:dyDescent="0.25">
      <c r="A34" s="83" t="s">
        <v>51</v>
      </c>
      <c r="B34"/>
      <c r="C34" s="1"/>
      <c r="D34" s="1"/>
      <c r="E34" s="1"/>
      <c r="F34" s="1"/>
      <c r="G34" s="90" t="s">
        <v>52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" x14ac:dyDescent="0.25">
      <c r="A35"/>
      <c r="B35"/>
      <c r="C35" s="1"/>
      <c r="D35" s="1"/>
      <c r="E35" s="1"/>
      <c r="F35" s="1"/>
      <c r="G35" s="94"/>
      <c r="H35" s="85"/>
      <c r="I35" s="9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.75" x14ac:dyDescent="0.25">
      <c r="A36" s="96" t="s">
        <v>53</v>
      </c>
      <c r="B36" s="97"/>
      <c r="C36" s="1"/>
      <c r="D36" s="1"/>
      <c r="E36" s="1"/>
      <c r="F36" s="1"/>
      <c r="G36" s="90" t="s">
        <v>54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" x14ac:dyDescent="0.25">
      <c r="A37"/>
      <c r="B37"/>
      <c r="C37" s="1"/>
      <c r="D37" s="1"/>
      <c r="E37" s="1"/>
      <c r="F37" s="1"/>
      <c r="G37" s="9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13" customFormat="1" ht="15" x14ac:dyDescent="0.25">
      <c r="A38" s="97" t="s">
        <v>55</v>
      </c>
      <c r="B38" s="97"/>
      <c r="C38" s="98" t="s">
        <v>56</v>
      </c>
      <c r="D38" s="99"/>
      <c r="E38" s="99"/>
      <c r="F38" s="10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24">
    <mergeCell ref="C37:F37"/>
    <mergeCell ref="H37:T37"/>
    <mergeCell ref="H38:T38"/>
    <mergeCell ref="C34:F34"/>
    <mergeCell ref="H34:T34"/>
    <mergeCell ref="C35:F35"/>
    <mergeCell ref="C36:F36"/>
    <mergeCell ref="H36:T36"/>
    <mergeCell ref="C30:F30"/>
    <mergeCell ref="I30:T30"/>
    <mergeCell ref="C31:F31"/>
    <mergeCell ref="H32:T32"/>
    <mergeCell ref="H33:T33"/>
    <mergeCell ref="C27:F27"/>
    <mergeCell ref="I27:T27"/>
    <mergeCell ref="C28:F28"/>
    <mergeCell ref="I28:T28"/>
    <mergeCell ref="C29:F29"/>
    <mergeCell ref="I29:T29"/>
    <mergeCell ref="F1:P1"/>
    <mergeCell ref="F2:P2"/>
    <mergeCell ref="C5:F5"/>
    <mergeCell ref="H5:K5"/>
    <mergeCell ref="M5:P5"/>
  </mergeCells>
  <conditionalFormatting sqref="H9:M24">
    <cfRule type="cellIs" dxfId="3" priority="2" operator="between">
      <formula>1</formula>
      <formula>300</formula>
    </cfRule>
    <cfRule type="cellIs" dxfId="2" priority="3" operator="lessThanOrEqual">
      <formula>0</formula>
    </cfRule>
  </conditionalFormatting>
  <pageMargins left="0.27569444444444402" right="0.35416666666666702" top="0.27569444444444402" bottom="0.27569444444444402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38"/>
  <sheetViews>
    <sheetView showGridLines="0" showRowColHeaders="0" showZeros="0" showOutlineSymbols="0" topLeftCell="A4" zoomScaleNormal="100" workbookViewId="0">
      <selection activeCell="F17" sqref="F17"/>
    </sheetView>
  </sheetViews>
  <sheetFormatPr baseColWidth="10" defaultColWidth="9.140625" defaultRowHeight="12.75" x14ac:dyDescent="0.2"/>
  <cols>
    <col min="1" max="1" width="6.28515625" style="8"/>
    <col min="2" max="2" width="8.7109375" style="8"/>
    <col min="3" max="3" width="6.28515625" style="9"/>
    <col min="4" max="4" width="10.5703125" style="8"/>
    <col min="5" max="5" width="3.85546875" style="8"/>
    <col min="6" max="6" width="27.7109375" style="10"/>
    <col min="7" max="7" width="20.42578125" style="10"/>
    <col min="8" max="8" width="7.140625" style="8"/>
    <col min="9" max="9" width="7.140625" style="11"/>
    <col min="10" max="13" width="7.140625" style="8"/>
    <col min="14" max="16" width="7.7109375" style="8"/>
    <col min="17" max="17" width="10.5703125" style="12"/>
    <col min="18" max="18" width="11.28515625" style="12"/>
    <col min="19" max="20" width="5.7109375" style="12"/>
    <col min="21" max="21" width="14.140625" style="13"/>
    <col min="22" max="22" width="0" style="13" hidden="1"/>
    <col min="23" max="256" width="11.42578125" style="13"/>
    <col min="257" max="1025" width="9.140625" style="13"/>
  </cols>
  <sheetData>
    <row r="1" spans="1:1024" ht="53.25" customHeight="1" x14ac:dyDescent="0.8">
      <c r="A1"/>
      <c r="B1"/>
      <c r="C1"/>
      <c r="D1"/>
      <c r="E1"/>
      <c r="F1" s="5" t="s">
        <v>3</v>
      </c>
      <c r="G1" s="5"/>
      <c r="H1" s="5"/>
      <c r="I1" s="5"/>
      <c r="J1" s="5"/>
      <c r="K1" s="5"/>
      <c r="L1" s="5"/>
      <c r="M1" s="5"/>
      <c r="N1" s="5"/>
      <c r="O1" s="5"/>
      <c r="P1" s="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.75" customHeight="1" x14ac:dyDescent="0.5">
      <c r="A2"/>
      <c r="B2"/>
      <c r="C2"/>
      <c r="D2"/>
      <c r="E2"/>
      <c r="F2" s="4" t="s">
        <v>4</v>
      </c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" customHeigh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20" customFormat="1" ht="15.75" x14ac:dyDescent="0.25">
      <c r="A5" s="14"/>
      <c r="B5" s="15" t="s">
        <v>5</v>
      </c>
      <c r="C5" s="3"/>
      <c r="D5" s="3"/>
      <c r="E5" s="3"/>
      <c r="F5" s="3"/>
      <c r="G5" s="16" t="s">
        <v>6</v>
      </c>
      <c r="H5" s="3"/>
      <c r="I5" s="3"/>
      <c r="J5" s="3"/>
      <c r="K5" s="3"/>
      <c r="L5" s="15" t="s">
        <v>7</v>
      </c>
      <c r="M5" s="2"/>
      <c r="N5" s="2"/>
      <c r="O5" s="2"/>
      <c r="P5" s="2"/>
      <c r="Q5" s="15" t="s">
        <v>8</v>
      </c>
      <c r="R5" s="17"/>
      <c r="S5" s="18" t="s">
        <v>9</v>
      </c>
      <c r="T5" s="19">
        <v>2</v>
      </c>
    </row>
    <row r="6" spans="1:1024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31" customFormat="1" x14ac:dyDescent="0.2">
      <c r="A7" s="21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24" t="s">
        <v>17</v>
      </c>
      <c r="J7" s="25"/>
      <c r="K7" s="22"/>
      <c r="L7" s="25" t="s">
        <v>18</v>
      </c>
      <c r="M7" s="25"/>
      <c r="N7" s="26" t="s">
        <v>19</v>
      </c>
      <c r="O7" s="25"/>
      <c r="P7" s="22" t="s">
        <v>20</v>
      </c>
      <c r="Q7" s="27" t="s">
        <v>2</v>
      </c>
      <c r="R7" s="28" t="s">
        <v>2</v>
      </c>
      <c r="S7" s="27" t="s">
        <v>21</v>
      </c>
      <c r="T7" s="29" t="s">
        <v>22</v>
      </c>
      <c r="U7" s="29" t="s">
        <v>23</v>
      </c>
      <c r="V7" s="30"/>
    </row>
    <row r="8" spans="1:1024" x14ac:dyDescent="0.2">
      <c r="A8" s="32" t="s">
        <v>24</v>
      </c>
      <c r="B8" s="33" t="s">
        <v>25</v>
      </c>
      <c r="C8" s="34" t="s">
        <v>26</v>
      </c>
      <c r="D8" s="33" t="s">
        <v>27</v>
      </c>
      <c r="E8" s="33" t="s">
        <v>28</v>
      </c>
      <c r="F8" s="33"/>
      <c r="G8" s="33"/>
      <c r="H8" s="35">
        <v>1</v>
      </c>
      <c r="I8" s="36">
        <v>2</v>
      </c>
      <c r="J8" s="37">
        <v>3</v>
      </c>
      <c r="K8" s="35">
        <v>1</v>
      </c>
      <c r="L8" s="36">
        <v>2</v>
      </c>
      <c r="M8" s="37">
        <v>3</v>
      </c>
      <c r="N8" s="38" t="s">
        <v>29</v>
      </c>
      <c r="O8" s="39"/>
      <c r="P8" s="33" t="s">
        <v>30</v>
      </c>
      <c r="Q8" s="40"/>
      <c r="R8" s="40" t="s">
        <v>31</v>
      </c>
      <c r="S8" s="40"/>
      <c r="T8" s="41"/>
      <c r="U8" s="4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9" customFormat="1" ht="20.100000000000001" customHeight="1" x14ac:dyDescent="0.2">
      <c r="A9"/>
      <c r="B9" s="42"/>
      <c r="C9" s="43"/>
      <c r="D9" s="44"/>
      <c r="E9" s="45"/>
      <c r="F9" s="46"/>
      <c r="G9" s="46"/>
      <c r="H9" s="47"/>
      <c r="I9" s="48"/>
      <c r="J9" s="49"/>
      <c r="K9" s="50"/>
      <c r="L9" s="51"/>
      <c r="M9" s="51"/>
      <c r="N9" s="52">
        <f t="shared" ref="N9:N24" si="0">IF(MAX(H9:J9)&lt;0,0,TRUNC(MAX(H9:J9)/1)*1)</f>
        <v>0</v>
      </c>
      <c r="O9" s="52">
        <f t="shared" ref="O9:O24" si="1">IF(MAX(K9:M9)&lt;0,0,TRUNC(MAX(K9:M9)/1)*1)</f>
        <v>0</v>
      </c>
      <c r="P9" s="52">
        <f t="shared" ref="P9:P24" si="2">IF(N9=0,0,IF(O9=0,0,SUM(N9:O9)))</f>
        <v>0</v>
      </c>
      <c r="Q9" s="53" t="str">
        <f t="shared" ref="Q9:Q24" si="3"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53">
        <f>IF(OR(D9="",B9="",V9=""),0,IF(OR(C9="UM",C9="JM",C9="SM",C9="UK",C9="JK",C9="SK"),"",Q9*(IF(ABS(1900-YEAR((V9+1)-D9))&lt;29,0,(VLOOKUP((YEAR(V9)-YEAR(D9)),'Meltzer-Malone'!$A$3:$B$63,2))))))</f>
        <v>0</v>
      </c>
      <c r="S9" s="54"/>
      <c r="T9" s="55"/>
      <c r="U9" s="56" t="str">
        <f t="shared" ref="U9:U24" si="4"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57">
        <f>R5</f>
        <v>0</v>
      </c>
      <c r="W9" s="58"/>
      <c r="X9" s="58"/>
    </row>
    <row r="10" spans="1:1024" ht="20.100000000000001" customHeight="1" x14ac:dyDescent="0.2">
      <c r="A10" s="60"/>
      <c r="B10" s="42"/>
      <c r="C10" s="43"/>
      <c r="D10" s="44"/>
      <c r="E10" s="45"/>
      <c r="F10" s="46"/>
      <c r="G10" s="46"/>
      <c r="H10" s="61"/>
      <c r="I10" s="62"/>
      <c r="J10" s="63"/>
      <c r="K10" s="50"/>
      <c r="L10" s="51"/>
      <c r="M10" s="51"/>
      <c r="N10" s="52">
        <f t="shared" si="0"/>
        <v>0</v>
      </c>
      <c r="O10" s="52">
        <f t="shared" si="1"/>
        <v>0</v>
      </c>
      <c r="P10" s="52">
        <f t="shared" si="2"/>
        <v>0</v>
      </c>
      <c r="Q10" s="53" t="str">
        <f t="shared" si="3"/>
        <v/>
      </c>
      <c r="R10" s="53">
        <f>IF(OR(D10="",B10="",V10=""),0,IF(OR(C10="UM",C10="JM",C10="SM",C10="UK",C10="JK",C10="SK"),"",Q10*(IF(ABS(1900-YEAR((V10+1)-D10))&lt;29,0,(VLOOKUP((YEAR(V10)-YEAR(D10)),'Meltzer-Malone'!$A$3:$B$63,2))))))</f>
        <v>0</v>
      </c>
      <c r="S10" s="64"/>
      <c r="T10" s="65"/>
      <c r="U10" s="56" t="str">
        <f t="shared" si="4"/>
        <v/>
      </c>
      <c r="V10" s="57">
        <f>R5</f>
        <v>0</v>
      </c>
      <c r="W10" s="58"/>
      <c r="X10" s="58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60"/>
      <c r="B11" s="42"/>
      <c r="C11" s="43"/>
      <c r="D11" s="44"/>
      <c r="E11" s="45"/>
      <c r="F11" s="46"/>
      <c r="G11" s="46"/>
      <c r="H11" s="61"/>
      <c r="I11" s="62"/>
      <c r="J11" s="63"/>
      <c r="K11" s="50"/>
      <c r="L11" s="51"/>
      <c r="M11" s="51"/>
      <c r="N11" s="52">
        <f t="shared" si="0"/>
        <v>0</v>
      </c>
      <c r="O11" s="52">
        <f t="shared" si="1"/>
        <v>0</v>
      </c>
      <c r="P11" s="52">
        <f t="shared" si="2"/>
        <v>0</v>
      </c>
      <c r="Q11" s="53" t="str">
        <f t="shared" si="3"/>
        <v/>
      </c>
      <c r="R11" s="53">
        <f>IF(OR(D11="",B11="",V11=""),0,IF(OR(C11="UM",C11="JM",C11="SM",C11="UK",C11="JK",C11="SK"),"",Q11*(IF(ABS(1900-YEAR((V11+1)-D11))&lt;29,0,(VLOOKUP((YEAR(V11)-YEAR(D11)),'Meltzer-Malone'!$A$3:$B$63,2))))))</f>
        <v>0</v>
      </c>
      <c r="S11" s="64"/>
      <c r="T11" s="65"/>
      <c r="U11" s="56" t="str">
        <f t="shared" si="4"/>
        <v/>
      </c>
      <c r="V11" s="57">
        <f>R5</f>
        <v>0</v>
      </c>
      <c r="W11" s="58"/>
      <c r="X11" s="5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0.100000000000001" customHeight="1" x14ac:dyDescent="0.2">
      <c r="A12" s="60"/>
      <c r="B12" s="42"/>
      <c r="C12" s="43"/>
      <c r="D12" s="44"/>
      <c r="E12" s="45"/>
      <c r="F12" s="46"/>
      <c r="G12" s="46"/>
      <c r="H12" s="61"/>
      <c r="I12" s="62"/>
      <c r="J12" s="63"/>
      <c r="K12" s="50"/>
      <c r="L12" s="51"/>
      <c r="M12" s="51"/>
      <c r="N12" s="52">
        <f t="shared" si="0"/>
        <v>0</v>
      </c>
      <c r="O12" s="52">
        <f t="shared" si="1"/>
        <v>0</v>
      </c>
      <c r="P12" s="52">
        <f t="shared" si="2"/>
        <v>0</v>
      </c>
      <c r="Q12" s="53" t="str">
        <f t="shared" si="3"/>
        <v/>
      </c>
      <c r="R12" s="53">
        <f>IF(OR(D12="",B12="",V12=""),0,IF(OR(C12="UM",C12="JM",C12="SM",C12="UK",C12="JK",C12="SK"),"",Q12*(IF(ABS(1900-YEAR((V12+1)-D12))&lt;29,0,(VLOOKUP((YEAR(V12)-YEAR(D12)),'Meltzer-Malone'!$A$3:$B$63,2))))))</f>
        <v>0</v>
      </c>
      <c r="S12" s="64"/>
      <c r="T12" s="65"/>
      <c r="U12" s="56" t="str">
        <f t="shared" si="4"/>
        <v/>
      </c>
      <c r="V12" s="57">
        <f>R5</f>
        <v>0</v>
      </c>
      <c r="W12" s="58"/>
      <c r="X12" s="58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">
      <c r="A13" s="60"/>
      <c r="B13" s="42"/>
      <c r="C13" s="43"/>
      <c r="D13" s="44"/>
      <c r="E13" s="45"/>
      <c r="F13" s="46"/>
      <c r="G13" s="46"/>
      <c r="H13" s="61"/>
      <c r="I13" s="62"/>
      <c r="J13" s="63"/>
      <c r="K13" s="50"/>
      <c r="L13" s="51"/>
      <c r="M13" s="51"/>
      <c r="N13" s="52">
        <f t="shared" si="0"/>
        <v>0</v>
      </c>
      <c r="O13" s="52">
        <f t="shared" si="1"/>
        <v>0</v>
      </c>
      <c r="P13" s="52">
        <f t="shared" si="2"/>
        <v>0</v>
      </c>
      <c r="Q13" s="53" t="str">
        <f t="shared" si="3"/>
        <v/>
      </c>
      <c r="R13" s="53">
        <f>IF(OR(D13="",B13="",V13=""),0,IF(OR(C13="UM",C13="JM",C13="SM",C13="UK",C13="JK",C13="SK"),"",Q13*(IF(ABS(1900-YEAR((V13+1)-D13))&lt;29,0,(VLOOKUP((YEAR(V13)-YEAR(D13)),'Meltzer-Malone'!$A$3:$B$63,2))))))</f>
        <v>0</v>
      </c>
      <c r="S13" s="64"/>
      <c r="T13" s="65"/>
      <c r="U13" s="56" t="str">
        <f t="shared" si="4"/>
        <v/>
      </c>
      <c r="V13" s="57">
        <f>R5</f>
        <v>0</v>
      </c>
      <c r="W13" s="58"/>
      <c r="X13" s="58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0.100000000000001" customHeight="1" x14ac:dyDescent="0.2">
      <c r="A14" s="60"/>
      <c r="B14" s="42"/>
      <c r="C14" s="43"/>
      <c r="D14" s="44"/>
      <c r="E14" s="45"/>
      <c r="F14" s="46"/>
      <c r="G14" s="46"/>
      <c r="H14" s="61"/>
      <c r="I14" s="62"/>
      <c r="J14" s="63"/>
      <c r="K14" s="50"/>
      <c r="L14" s="51"/>
      <c r="M14" s="51"/>
      <c r="N14" s="52">
        <f t="shared" si="0"/>
        <v>0</v>
      </c>
      <c r="O14" s="52">
        <f t="shared" si="1"/>
        <v>0</v>
      </c>
      <c r="P14" s="52">
        <f t="shared" si="2"/>
        <v>0</v>
      </c>
      <c r="Q14" s="53" t="str">
        <f t="shared" si="3"/>
        <v/>
      </c>
      <c r="R14" s="53">
        <f>IF(OR(D14="",B14="",V14=""),0,IF(OR(C14="UM",C14="JM",C14="SM",C14="UK",C14="JK",C14="SK"),"",Q14*(IF(ABS(1900-YEAR((V14+1)-D14))&lt;29,0,(VLOOKUP((YEAR(V14)-YEAR(D14)),'Meltzer-Malone'!$A$3:$B$63,2))))))</f>
        <v>0</v>
      </c>
      <c r="S14" s="64"/>
      <c r="T14" s="65"/>
      <c r="U14" s="56" t="str">
        <f t="shared" si="4"/>
        <v/>
      </c>
      <c r="V14" s="57">
        <f>R5</f>
        <v>0</v>
      </c>
      <c r="W14" s="58"/>
      <c r="X14" s="58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0.100000000000001" customHeight="1" x14ac:dyDescent="0.2">
      <c r="A15" s="60"/>
      <c r="B15" s="42"/>
      <c r="C15" s="43"/>
      <c r="D15" s="44"/>
      <c r="E15" s="45"/>
      <c r="F15" s="46"/>
      <c r="G15" s="46"/>
      <c r="H15" s="61"/>
      <c r="I15" s="62"/>
      <c r="J15" s="63"/>
      <c r="K15" s="50"/>
      <c r="L15" s="51"/>
      <c r="M15" s="51"/>
      <c r="N15" s="52">
        <f t="shared" si="0"/>
        <v>0</v>
      </c>
      <c r="O15" s="52">
        <f t="shared" si="1"/>
        <v>0</v>
      </c>
      <c r="P15" s="52">
        <f t="shared" si="2"/>
        <v>0</v>
      </c>
      <c r="Q15" s="53" t="str">
        <f t="shared" si="3"/>
        <v/>
      </c>
      <c r="R15" s="53">
        <f>IF(OR(D15="",B15="",V15=""),0,IF(OR(C15="UM",C15="JM",C15="SM",C15="UK",C15="JK",C15="SK"),"",Q15*(IF(ABS(1900-YEAR((V15+1)-D15))&lt;29,0,(VLOOKUP((YEAR(V15)-YEAR(D15)),'Meltzer-Malone'!$A$3:$B$63,2))))))</f>
        <v>0</v>
      </c>
      <c r="S15" s="64"/>
      <c r="T15" s="65"/>
      <c r="U15" s="56" t="str">
        <f t="shared" si="4"/>
        <v/>
      </c>
      <c r="V15" s="57">
        <f>R5</f>
        <v>0</v>
      </c>
      <c r="W15" s="58"/>
      <c r="X15" s="58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0.100000000000001" customHeight="1" x14ac:dyDescent="0.2">
      <c r="A16" s="60"/>
      <c r="B16" s="42"/>
      <c r="C16" s="43"/>
      <c r="D16" s="44"/>
      <c r="E16" s="45"/>
      <c r="F16" s="46"/>
      <c r="G16" s="46"/>
      <c r="H16" s="61"/>
      <c r="I16" s="62"/>
      <c r="J16" s="63"/>
      <c r="K16" s="50"/>
      <c r="L16" s="51"/>
      <c r="M16" s="51"/>
      <c r="N16" s="52">
        <f t="shared" si="0"/>
        <v>0</v>
      </c>
      <c r="O16" s="52">
        <f t="shared" si="1"/>
        <v>0</v>
      </c>
      <c r="P16" s="52">
        <f t="shared" si="2"/>
        <v>0</v>
      </c>
      <c r="Q16" s="53" t="str">
        <f t="shared" si="3"/>
        <v/>
      </c>
      <c r="R16" s="53">
        <f>IF(OR(D16="",B16="",V16=""),0,IF(OR(C16="UM",C16="JM",C16="SM",C16="UK",C16="JK",C16="SK"),"",Q16*(IF(ABS(1900-YEAR((V16+1)-D16))&lt;29,0,(VLOOKUP((YEAR(V16)-YEAR(D16)),'Meltzer-Malone'!$A$3:$B$63,2))))))</f>
        <v>0</v>
      </c>
      <c r="S16" s="64"/>
      <c r="T16" s="65"/>
      <c r="U16" s="56" t="str">
        <f t="shared" si="4"/>
        <v/>
      </c>
      <c r="V16" s="57">
        <f>R5</f>
        <v>0</v>
      </c>
      <c r="W16" s="58"/>
      <c r="X16" s="5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0.100000000000001" customHeight="1" x14ac:dyDescent="0.2">
      <c r="A17" s="60"/>
      <c r="B17" s="42"/>
      <c r="C17" s="43"/>
      <c r="D17" s="44"/>
      <c r="E17" s="45"/>
      <c r="F17" s="46"/>
      <c r="G17" s="46"/>
      <c r="H17" s="61"/>
      <c r="I17" s="62"/>
      <c r="J17" s="63"/>
      <c r="K17" s="50"/>
      <c r="L17" s="51"/>
      <c r="M17" s="51"/>
      <c r="N17" s="52">
        <f t="shared" si="0"/>
        <v>0</v>
      </c>
      <c r="O17" s="52">
        <f t="shared" si="1"/>
        <v>0</v>
      </c>
      <c r="P17" s="52">
        <f t="shared" si="2"/>
        <v>0</v>
      </c>
      <c r="Q17" s="53" t="str">
        <f t="shared" si="3"/>
        <v/>
      </c>
      <c r="R17" s="53">
        <f>IF(OR(D17="",B17="",V17=""),0,IF(OR(C17="UM",C17="JM",C17="SM",C17="UK",C17="JK",C17="SK"),"",Q17*(IF(ABS(1900-YEAR((V17+1)-D17))&lt;29,0,(VLOOKUP((YEAR(V17)-YEAR(D17)),'Meltzer-Malone'!$A$3:$B$63,2))))))</f>
        <v>0</v>
      </c>
      <c r="S17" s="64"/>
      <c r="T17" s="65"/>
      <c r="U17" s="56" t="str">
        <f t="shared" si="4"/>
        <v/>
      </c>
      <c r="V17" s="57">
        <f>R5</f>
        <v>0</v>
      </c>
      <c r="W17" s="58"/>
      <c r="X17" s="5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0.100000000000001" customHeight="1" x14ac:dyDescent="0.2">
      <c r="A18" s="60"/>
      <c r="B18" s="42"/>
      <c r="C18" s="43"/>
      <c r="D18" s="44"/>
      <c r="E18" s="45"/>
      <c r="F18" s="46"/>
      <c r="G18" s="46"/>
      <c r="H18" s="61"/>
      <c r="I18" s="62"/>
      <c r="J18" s="63"/>
      <c r="K18" s="50"/>
      <c r="L18" s="51"/>
      <c r="M18" s="51"/>
      <c r="N18" s="52">
        <f t="shared" si="0"/>
        <v>0</v>
      </c>
      <c r="O18" s="52">
        <f t="shared" si="1"/>
        <v>0</v>
      </c>
      <c r="P18" s="52">
        <f t="shared" si="2"/>
        <v>0</v>
      </c>
      <c r="Q18" s="53" t="str">
        <f t="shared" si="3"/>
        <v/>
      </c>
      <c r="R18" s="53">
        <f>IF(OR(D18="",B18="",V18=""),0,IF(OR(C18="UM",C18="JM",C18="SM",C18="UK",C18="JK",C18="SK"),"",Q18*(IF(ABS(1900-YEAR((V18+1)-D18))&lt;29,0,(VLOOKUP((YEAR(V18)-YEAR(D18)),'Meltzer-Malone'!$A$3:$B$63,2))))))</f>
        <v>0</v>
      </c>
      <c r="S18" s="64"/>
      <c r="T18" s="65"/>
      <c r="U18" s="56" t="str">
        <f t="shared" si="4"/>
        <v/>
      </c>
      <c r="V18" s="57">
        <f>R5</f>
        <v>0</v>
      </c>
      <c r="W18" s="58"/>
      <c r="X18" s="5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0.100000000000001" customHeight="1" x14ac:dyDescent="0.2">
      <c r="A19" s="60"/>
      <c r="B19" s="42"/>
      <c r="C19" s="43"/>
      <c r="D19" s="44"/>
      <c r="E19" s="45"/>
      <c r="F19" s="46"/>
      <c r="G19" s="46"/>
      <c r="H19" s="61"/>
      <c r="I19" s="62"/>
      <c r="J19" s="63"/>
      <c r="K19" s="50"/>
      <c r="L19" s="51"/>
      <c r="M19" s="51"/>
      <c r="N19" s="52">
        <f t="shared" si="0"/>
        <v>0</v>
      </c>
      <c r="O19" s="52">
        <f t="shared" si="1"/>
        <v>0</v>
      </c>
      <c r="P19" s="52">
        <f t="shared" si="2"/>
        <v>0</v>
      </c>
      <c r="Q19" s="53" t="str">
        <f t="shared" si="3"/>
        <v/>
      </c>
      <c r="R19" s="53">
        <f>IF(OR(D19="",B19="",V19=""),0,IF(OR(C19="UM",C19="JM",C19="SM",C19="UK",C19="JK",C19="SK"),"",Q19*(IF(ABS(1900-YEAR((V19+1)-D19))&lt;29,0,(VLOOKUP((YEAR(V19)-YEAR(D19)),'Meltzer-Malone'!$A$3:$B$63,2))))))</f>
        <v>0</v>
      </c>
      <c r="S19" s="64"/>
      <c r="T19" s="65"/>
      <c r="U19" s="56" t="str">
        <f t="shared" si="4"/>
        <v/>
      </c>
      <c r="V19" s="57">
        <f>R5</f>
        <v>0</v>
      </c>
      <c r="W19" s="58"/>
      <c r="X19" s="58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0.100000000000001" customHeight="1" x14ac:dyDescent="0.2">
      <c r="A20" s="60"/>
      <c r="B20" s="42"/>
      <c r="C20" s="43"/>
      <c r="D20" s="44"/>
      <c r="E20" s="45"/>
      <c r="F20" s="46"/>
      <c r="G20" s="46"/>
      <c r="H20" s="61"/>
      <c r="I20" s="62"/>
      <c r="J20" s="63"/>
      <c r="K20" s="50"/>
      <c r="L20" s="51"/>
      <c r="M20" s="51"/>
      <c r="N20" s="52">
        <f t="shared" si="0"/>
        <v>0</v>
      </c>
      <c r="O20" s="52">
        <f t="shared" si="1"/>
        <v>0</v>
      </c>
      <c r="P20" s="52">
        <f t="shared" si="2"/>
        <v>0</v>
      </c>
      <c r="Q20" s="53" t="str">
        <f t="shared" si="3"/>
        <v/>
      </c>
      <c r="R20" s="53">
        <f>IF(OR(D20="",B20="",V20=""),0,IF(OR(C20="UM",C20="JM",C20="SM",C20="UK",C20="JK",C20="SK"),"",Q20*(IF(ABS(1900-YEAR((V20+1)-D20))&lt;29,0,(VLOOKUP((YEAR(V20)-YEAR(D20)),'Meltzer-Malone'!$A$3:$B$63,2))))))</f>
        <v>0</v>
      </c>
      <c r="S20" s="64"/>
      <c r="T20" s="65"/>
      <c r="U20" s="56" t="str">
        <f t="shared" si="4"/>
        <v/>
      </c>
      <c r="V20" s="57">
        <f>R5</f>
        <v>0</v>
      </c>
      <c r="W20" s="58"/>
      <c r="X20" s="58"/>
      <c r="Y20" s="31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20.100000000000001" customHeight="1" x14ac:dyDescent="0.2">
      <c r="A21" s="60"/>
      <c r="B21" s="42"/>
      <c r="C21" s="43"/>
      <c r="D21" s="44"/>
      <c r="E21" s="45"/>
      <c r="F21" s="46"/>
      <c r="G21" s="46"/>
      <c r="H21" s="61"/>
      <c r="I21" s="62"/>
      <c r="J21" s="63"/>
      <c r="K21" s="50"/>
      <c r="L21" s="51"/>
      <c r="M21" s="51"/>
      <c r="N21" s="52">
        <f t="shared" si="0"/>
        <v>0</v>
      </c>
      <c r="O21" s="52">
        <f t="shared" si="1"/>
        <v>0</v>
      </c>
      <c r="P21" s="52">
        <f t="shared" si="2"/>
        <v>0</v>
      </c>
      <c r="Q21" s="53" t="str">
        <f t="shared" si="3"/>
        <v/>
      </c>
      <c r="R21" s="53">
        <f>IF(OR(D21="",B21="",V21=""),0,IF(OR(C21="UM",C21="JM",C21="SM",C21="UK",C21="JK",C21="SK"),"",Q21*(IF(ABS(1900-YEAR((V21+1)-D21))&lt;29,0,(VLOOKUP((YEAR(V21)-YEAR(D21)),'Meltzer-Malone'!$A$3:$B$63,2))))))</f>
        <v>0</v>
      </c>
      <c r="S21" s="64"/>
      <c r="T21" s="65"/>
      <c r="U21" s="56" t="str">
        <f t="shared" si="4"/>
        <v/>
      </c>
      <c r="V21" s="57">
        <f>R5</f>
        <v>0</v>
      </c>
      <c r="W21" s="58"/>
      <c r="X21" s="58"/>
      <c r="Y21" s="3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0.100000000000001" customHeight="1" x14ac:dyDescent="0.2">
      <c r="A22" s="60"/>
      <c r="B22" s="42"/>
      <c r="C22" s="43"/>
      <c r="D22" s="44"/>
      <c r="E22" s="45"/>
      <c r="F22" s="46"/>
      <c r="G22" s="46"/>
      <c r="H22" s="61"/>
      <c r="I22" s="62"/>
      <c r="J22" s="63"/>
      <c r="K22" s="50"/>
      <c r="L22" s="51"/>
      <c r="M22" s="51"/>
      <c r="N22" s="52">
        <f t="shared" si="0"/>
        <v>0</v>
      </c>
      <c r="O22" s="52">
        <f t="shared" si="1"/>
        <v>0</v>
      </c>
      <c r="P22" s="52">
        <f t="shared" si="2"/>
        <v>0</v>
      </c>
      <c r="Q22" s="53" t="str">
        <f t="shared" si="3"/>
        <v/>
      </c>
      <c r="R22" s="53">
        <f>IF(OR(D22="",B22="",V22=""),0,IF(OR(C22="UM",C22="JM",C22="SM",C22="UK",C22="JK",C22="SK"),"",Q22*(IF(ABS(1900-YEAR((V22+1)-D22))&lt;29,0,(VLOOKUP((YEAR(V22)-YEAR(D22)),'Meltzer-Malone'!$A$3:$B$63,2))))))</f>
        <v>0</v>
      </c>
      <c r="S22" s="64"/>
      <c r="T22" s="65"/>
      <c r="U22" s="56" t="str">
        <f t="shared" si="4"/>
        <v/>
      </c>
      <c r="V22" s="57">
        <f>R5</f>
        <v>0</v>
      </c>
      <c r="W22" s="58"/>
      <c r="X22" s="58"/>
      <c r="Y22" s="31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0.100000000000001" customHeight="1" x14ac:dyDescent="0.2">
      <c r="A23" s="60"/>
      <c r="B23" s="42"/>
      <c r="C23" s="43"/>
      <c r="D23" s="44"/>
      <c r="E23" s="45"/>
      <c r="F23" s="46"/>
      <c r="G23" s="46"/>
      <c r="H23" s="61"/>
      <c r="I23" s="62"/>
      <c r="J23" s="63"/>
      <c r="K23" s="50"/>
      <c r="L23" s="51"/>
      <c r="M23" s="51"/>
      <c r="N23" s="52">
        <f t="shared" si="0"/>
        <v>0</v>
      </c>
      <c r="O23" s="52">
        <f t="shared" si="1"/>
        <v>0</v>
      </c>
      <c r="P23" s="52">
        <f t="shared" si="2"/>
        <v>0</v>
      </c>
      <c r="Q23" s="53" t="str">
        <f t="shared" si="3"/>
        <v/>
      </c>
      <c r="R23" s="53">
        <f>IF(OR(D23="",B23="",V23=""),0,IF(OR(C23="UM",C23="JM",C23="SM",C23="UK",C23="JK",C23="SK"),"",Q23*(IF(ABS(1900-YEAR((V23+1)-D23))&lt;29,0,(VLOOKUP((YEAR(V23)-YEAR(D23)),'Meltzer-Malone'!$A$3:$B$63,2))))))</f>
        <v>0</v>
      </c>
      <c r="S23" s="64"/>
      <c r="T23" s="65"/>
      <c r="U23" s="56" t="str">
        <f t="shared" si="4"/>
        <v/>
      </c>
      <c r="V23" s="57">
        <f>R5</f>
        <v>0</v>
      </c>
      <c r="W23" s="58"/>
      <c r="X23" s="58"/>
      <c r="Y23" s="31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20.100000000000001" customHeight="1" x14ac:dyDescent="0.2">
      <c r="A24" s="60"/>
      <c r="B24" s="42"/>
      <c r="C24" s="43"/>
      <c r="D24" s="44"/>
      <c r="E24" s="45"/>
      <c r="F24" s="46"/>
      <c r="G24" s="46"/>
      <c r="H24" s="66"/>
      <c r="I24" s="67"/>
      <c r="J24" s="68"/>
      <c r="K24" s="50"/>
      <c r="L24" s="51"/>
      <c r="M24" s="51"/>
      <c r="N24" s="52">
        <f t="shared" si="0"/>
        <v>0</v>
      </c>
      <c r="O24" s="52">
        <f t="shared" si="1"/>
        <v>0</v>
      </c>
      <c r="P24" s="69">
        <f t="shared" si="2"/>
        <v>0</v>
      </c>
      <c r="Q24" s="53" t="str">
        <f t="shared" si="3"/>
        <v/>
      </c>
      <c r="R24" s="53">
        <f>IF(OR(D24="",B24="",V24=""),0,IF(OR(C24="UM",C24="JM",C24="SM",C24="UK",C24="JK",C24="SK"),"",Q24*(IF(ABS(1900-YEAR((V24+1)-D24))&lt;29,0,(VLOOKUP((YEAR(V24)-YEAR(D24)),'Meltzer-Malone'!$A$3:$B$63,2))))))</f>
        <v>0</v>
      </c>
      <c r="S24" s="70"/>
      <c r="T24" s="71"/>
      <c r="U24" s="56" t="str">
        <f t="shared" si="4"/>
        <v/>
      </c>
      <c r="V24" s="57">
        <f>R5</f>
        <v>0</v>
      </c>
      <c r="W24" s="58"/>
      <c r="X24" s="58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81" customFormat="1" ht="9" customHeight="1" x14ac:dyDescent="0.2">
      <c r="A25" s="72"/>
      <c r="B25" s="73"/>
      <c r="C25" s="74"/>
      <c r="D25" s="75"/>
      <c r="E25" s="75"/>
      <c r="F25" s="72"/>
      <c r="G25" s="72"/>
      <c r="H25" s="76"/>
      <c r="I25" s="77"/>
      <c r="J25" s="76"/>
      <c r="K25" s="76"/>
      <c r="L25" s="76"/>
      <c r="M25" s="76"/>
      <c r="N25" s="74"/>
      <c r="O25" s="74"/>
      <c r="P25" s="74"/>
      <c r="Q25" s="78"/>
      <c r="R25" s="78"/>
      <c r="S25" s="78"/>
      <c r="T25" s="79"/>
      <c r="U25" s="80"/>
      <c r="V25" s="31"/>
      <c r="W25" s="58"/>
      <c r="X25" s="58"/>
      <c r="Y25" s="31"/>
    </row>
    <row r="26" spans="1:1024" x14ac:dyDescent="0.2">
      <c r="A26"/>
      <c r="B26"/>
      <c r="C26"/>
      <c r="D26"/>
      <c r="E26"/>
      <c r="F26"/>
      <c r="G26"/>
      <c r="H26" s="14"/>
      <c r="I26" s="82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/>
      <c r="V26"/>
      <c r="W26"/>
      <c r="X26"/>
      <c r="Y26" s="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20" customFormat="1" ht="15.75" x14ac:dyDescent="0.25">
      <c r="A27" s="83" t="s">
        <v>46</v>
      </c>
      <c r="C27" s="1"/>
      <c r="D27" s="1"/>
      <c r="E27" s="1"/>
      <c r="F27" s="1"/>
      <c r="G27" s="84" t="s">
        <v>47</v>
      </c>
      <c r="H27" s="85"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Y27" s="31"/>
    </row>
    <row r="28" spans="1:1024" ht="15" x14ac:dyDescent="0.25">
      <c r="A28"/>
      <c r="B28" s="20"/>
      <c r="C28" s="1"/>
      <c r="D28" s="1"/>
      <c r="E28" s="1"/>
      <c r="F28" s="1"/>
      <c r="G28" s="86"/>
      <c r="H28" s="85">
        <v>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.75" x14ac:dyDescent="0.25">
      <c r="A29" s="83" t="s">
        <v>48</v>
      </c>
      <c r="B29" s="20"/>
      <c r="C29" s="1"/>
      <c r="D29" s="1"/>
      <c r="E29" s="1"/>
      <c r="F29" s="1"/>
      <c r="G29" s="87"/>
      <c r="H29" s="85">
        <v>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x14ac:dyDescent="0.25">
      <c r="A30"/>
      <c r="B30" s="20"/>
      <c r="C30" s="1"/>
      <c r="D30" s="1"/>
      <c r="E30" s="1"/>
      <c r="F30" s="1"/>
      <c r="G30" s="87"/>
      <c r="H30" s="8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x14ac:dyDescent="0.25">
      <c r="A31"/>
      <c r="B31" s="20"/>
      <c r="C31" s="1"/>
      <c r="D31" s="1"/>
      <c r="E31" s="1"/>
      <c r="F31" s="1"/>
      <c r="G31" s="87"/>
      <c r="H31" s="85"/>
      <c r="I31" s="85"/>
      <c r="J31" s="88"/>
      <c r="K31" s="88"/>
      <c r="L31" s="88"/>
      <c r="M31" s="88"/>
      <c r="N31" s="88"/>
      <c r="O31" s="88"/>
      <c r="P31" s="88"/>
      <c r="Q31" s="89"/>
      <c r="R31" s="89"/>
      <c r="S31" s="89"/>
      <c r="T31" s="89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5.75" x14ac:dyDescent="0.25">
      <c r="A32" s="20"/>
      <c r="B32"/>
      <c r="C32" s="85"/>
      <c r="D32" s="85"/>
      <c r="E32" s="85"/>
      <c r="F32" s="85"/>
      <c r="G32" s="90" t="s">
        <v>49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.75" x14ac:dyDescent="0.25">
      <c r="A33"/>
      <c r="B33"/>
      <c r="C33" s="91"/>
      <c r="D33" s="92"/>
      <c r="E33" s="92"/>
      <c r="F33" s="93"/>
      <c r="G33" s="90" t="s">
        <v>50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5.75" x14ac:dyDescent="0.25">
      <c r="A34" s="83" t="s">
        <v>51</v>
      </c>
      <c r="B34"/>
      <c r="C34" s="1"/>
      <c r="D34" s="1"/>
      <c r="E34" s="1"/>
      <c r="F34" s="1"/>
      <c r="G34" s="90" t="s">
        <v>52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" x14ac:dyDescent="0.25">
      <c r="A35"/>
      <c r="B35"/>
      <c r="C35" s="1"/>
      <c r="D35" s="1"/>
      <c r="E35" s="1"/>
      <c r="F35" s="1"/>
      <c r="G35" s="94"/>
      <c r="H35" s="85"/>
      <c r="I35" s="9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.75" x14ac:dyDescent="0.25">
      <c r="A36" s="96" t="s">
        <v>53</v>
      </c>
      <c r="B36" s="97"/>
      <c r="C36" s="1"/>
      <c r="D36" s="1"/>
      <c r="E36" s="1"/>
      <c r="F36" s="1"/>
      <c r="G36" s="90" t="s">
        <v>54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" x14ac:dyDescent="0.25">
      <c r="A37"/>
      <c r="B37"/>
      <c r="C37" s="1"/>
      <c r="D37" s="1"/>
      <c r="E37" s="1"/>
      <c r="F37" s="1"/>
      <c r="G37" s="9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13" customFormat="1" ht="15" x14ac:dyDescent="0.25">
      <c r="A38" s="97" t="s">
        <v>55</v>
      </c>
      <c r="B38" s="97"/>
      <c r="C38" s="98" t="s">
        <v>56</v>
      </c>
      <c r="D38" s="99"/>
      <c r="E38" s="99"/>
      <c r="F38" s="10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24">
    <mergeCell ref="C37:F37"/>
    <mergeCell ref="H37:T37"/>
    <mergeCell ref="H38:T38"/>
    <mergeCell ref="C34:F34"/>
    <mergeCell ref="H34:T34"/>
    <mergeCell ref="C35:F35"/>
    <mergeCell ref="C36:F36"/>
    <mergeCell ref="H36:T36"/>
    <mergeCell ref="C30:F30"/>
    <mergeCell ref="I30:T30"/>
    <mergeCell ref="C31:F31"/>
    <mergeCell ref="H32:T32"/>
    <mergeCell ref="H33:T33"/>
    <mergeCell ref="C27:F27"/>
    <mergeCell ref="I27:T27"/>
    <mergeCell ref="C28:F28"/>
    <mergeCell ref="I28:T28"/>
    <mergeCell ref="C29:F29"/>
    <mergeCell ref="I29:T29"/>
    <mergeCell ref="F1:P1"/>
    <mergeCell ref="F2:P2"/>
    <mergeCell ref="C5:F5"/>
    <mergeCell ref="H5:K5"/>
    <mergeCell ref="M5:P5"/>
  </mergeCells>
  <conditionalFormatting sqref="H9:M24">
    <cfRule type="cellIs" dxfId="1" priority="2" operator="between">
      <formula>1</formula>
      <formula>300</formula>
    </cfRule>
    <cfRule type="cellIs" dxfId="0" priority="3" operator="lessThanOrEqual">
      <formula>0</formula>
    </cfRule>
  </conditionalFormatting>
  <pageMargins left="0.27569444444444402" right="0.35416666666666702" top="0.27569444444444402" bottom="0.27569444444444402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showZeros="0" showOutlineSymbols="0" zoomScaleNormal="100" workbookViewId="0"/>
  </sheetViews>
  <sheetFormatPr baseColWidth="10" defaultColWidth="9.140625" defaultRowHeight="12.75" x14ac:dyDescent="0.2"/>
  <cols>
    <col min="1" max="1025" width="11.5703125"/>
  </cols>
  <sheetData>
    <row r="1" spans="1:1" ht="14.25" x14ac:dyDescent="0.2">
      <c r="A1" s="60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showZeros="0" showOutlineSymbols="0" zoomScaleNormal="100" workbookViewId="0"/>
  </sheetViews>
  <sheetFormatPr baseColWidth="10" defaultColWidth="9.140625" defaultRowHeight="12.75" x14ac:dyDescent="0.2"/>
  <cols>
    <col min="1" max="256" width="11.42578125"/>
    <col min="257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38"/>
  <sheetViews>
    <sheetView showGridLines="0" showRowColHeaders="0" showZeros="0" tabSelected="1" showOutlineSymbols="0" zoomScaleNormal="100" workbookViewId="0">
      <selection activeCell="F22" sqref="F22"/>
    </sheetView>
  </sheetViews>
  <sheetFormatPr baseColWidth="10" defaultColWidth="9.140625" defaultRowHeight="12.75" x14ac:dyDescent="0.2"/>
  <cols>
    <col min="1" max="1" width="6.28515625" style="8"/>
    <col min="2" max="2" width="8.7109375" style="8"/>
    <col min="3" max="3" width="6.28515625" style="9"/>
    <col min="4" max="4" width="10.5703125" style="8"/>
    <col min="5" max="5" width="3.85546875" style="8"/>
    <col min="6" max="6" width="27.7109375" style="10"/>
    <col min="7" max="7" width="20.42578125" style="10"/>
    <col min="8" max="8" width="7.140625" style="8"/>
    <col min="9" max="9" width="7.140625" style="11"/>
    <col min="10" max="13" width="7.140625" style="8"/>
    <col min="14" max="16" width="7.7109375" style="8"/>
    <col min="17" max="17" width="10.5703125" style="12"/>
    <col min="18" max="18" width="11.28515625" style="12"/>
    <col min="19" max="20" width="5.7109375" style="12"/>
    <col min="21" max="21" width="14.140625" style="13"/>
    <col min="22" max="22" width="0" style="13" hidden="1"/>
    <col min="23" max="256" width="11.42578125" style="13"/>
    <col min="257" max="1025" width="9.140625" style="13"/>
  </cols>
  <sheetData>
    <row r="1" spans="1:1024" ht="53.25" customHeight="1" x14ac:dyDescent="0.8">
      <c r="A1"/>
      <c r="B1"/>
      <c r="C1"/>
      <c r="D1"/>
      <c r="E1"/>
      <c r="F1" s="5" t="s">
        <v>3</v>
      </c>
      <c r="G1" s="5"/>
      <c r="H1" s="5"/>
      <c r="I1" s="5"/>
      <c r="J1" s="5"/>
      <c r="K1" s="5"/>
      <c r="L1" s="5"/>
      <c r="M1" s="5"/>
      <c r="N1" s="5"/>
      <c r="O1" s="5"/>
      <c r="P1" s="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.75" customHeight="1" x14ac:dyDescent="0.5">
      <c r="A2"/>
      <c r="B2"/>
      <c r="C2"/>
      <c r="D2"/>
      <c r="E2"/>
      <c r="F2" s="4" t="s">
        <v>4</v>
      </c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" customHeigh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20" customFormat="1" ht="15.75" x14ac:dyDescent="0.25">
      <c r="A5" s="14"/>
      <c r="B5" s="15" t="s">
        <v>5</v>
      </c>
      <c r="C5" s="3"/>
      <c r="D5" s="3"/>
      <c r="E5" s="3"/>
      <c r="F5" s="3"/>
      <c r="G5" s="16" t="s">
        <v>6</v>
      </c>
      <c r="H5" s="3"/>
      <c r="I5" s="3"/>
      <c r="J5" s="3"/>
      <c r="K5" s="3"/>
      <c r="L5" s="15" t="s">
        <v>7</v>
      </c>
      <c r="M5" s="2"/>
      <c r="N5" s="2"/>
      <c r="O5" s="2"/>
      <c r="P5" s="2"/>
      <c r="Q5" s="15" t="s">
        <v>8</v>
      </c>
      <c r="R5" s="17"/>
      <c r="S5" s="18" t="s">
        <v>9</v>
      </c>
      <c r="T5" s="19">
        <v>2</v>
      </c>
    </row>
    <row r="6" spans="1:1024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31" customFormat="1" x14ac:dyDescent="0.2">
      <c r="A7" s="21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24" t="s">
        <v>17</v>
      </c>
      <c r="J7" s="25"/>
      <c r="K7" s="22"/>
      <c r="L7" s="25" t="s">
        <v>18</v>
      </c>
      <c r="M7" s="25"/>
      <c r="N7" s="26" t="s">
        <v>19</v>
      </c>
      <c r="O7" s="25"/>
      <c r="P7" s="22" t="s">
        <v>20</v>
      </c>
      <c r="Q7" s="27" t="s">
        <v>2</v>
      </c>
      <c r="R7" s="28" t="s">
        <v>2</v>
      </c>
      <c r="S7" s="27" t="s">
        <v>21</v>
      </c>
      <c r="T7" s="29" t="s">
        <v>22</v>
      </c>
      <c r="U7" s="29" t="s">
        <v>23</v>
      </c>
      <c r="V7" s="30"/>
    </row>
    <row r="8" spans="1:1024" x14ac:dyDescent="0.2">
      <c r="A8" s="32" t="s">
        <v>24</v>
      </c>
      <c r="B8" s="33" t="s">
        <v>25</v>
      </c>
      <c r="C8" s="34" t="s">
        <v>26</v>
      </c>
      <c r="D8" s="33" t="s">
        <v>27</v>
      </c>
      <c r="E8" s="33" t="s">
        <v>28</v>
      </c>
      <c r="F8" s="33"/>
      <c r="G8" s="33"/>
      <c r="H8" s="35">
        <v>1</v>
      </c>
      <c r="I8" s="36">
        <v>2</v>
      </c>
      <c r="J8" s="37">
        <v>3</v>
      </c>
      <c r="K8" s="35">
        <v>1</v>
      </c>
      <c r="L8" s="36">
        <v>2</v>
      </c>
      <c r="M8" s="37">
        <v>3</v>
      </c>
      <c r="N8" s="38" t="s">
        <v>29</v>
      </c>
      <c r="O8" s="39"/>
      <c r="P8" s="33" t="s">
        <v>30</v>
      </c>
      <c r="Q8" s="40"/>
      <c r="R8" s="40" t="s">
        <v>31</v>
      </c>
      <c r="S8" s="40"/>
      <c r="T8" s="41"/>
      <c r="U8" s="4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9" customFormat="1" ht="20.100000000000001" customHeight="1" x14ac:dyDescent="0.2">
      <c r="A9"/>
      <c r="B9" s="42"/>
      <c r="C9" s="43"/>
      <c r="D9" s="44"/>
      <c r="E9" s="45"/>
      <c r="F9" s="46"/>
      <c r="G9" s="46"/>
      <c r="H9" s="47"/>
      <c r="I9" s="48"/>
      <c r="J9" s="49"/>
      <c r="K9" s="50"/>
      <c r="L9" s="51"/>
      <c r="M9" s="51"/>
      <c r="N9" s="52">
        <f t="shared" ref="N9:N24" si="0">IF(MAX(H9:J9)&lt;0,0,TRUNC(MAX(H9:J9)/1)*1)</f>
        <v>0</v>
      </c>
      <c r="O9" s="52">
        <f t="shared" ref="O9:O24" si="1">IF(MAX(K9:M9)&lt;0,0,TRUNC(MAX(K9:M9)/1)*1)</f>
        <v>0</v>
      </c>
      <c r="P9" s="52">
        <f t="shared" ref="P9:P24" si="2">IF(N9=0,0,IF(O9=0,0,SUM(N9:O9)))</f>
        <v>0</v>
      </c>
      <c r="Q9" s="53" t="str">
        <f t="shared" ref="Q9:Q24" si="3"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53">
        <f>IF(OR(D9="",B9="",V9=""),0,IF(OR(C9="UM",C9="JM",C9="SM",C9="UK",C9="JK",C9="SK"),"",Q9*(IF(ABS(1900-YEAR((V9+1)-D9))&lt;29,0,(VLOOKUP((YEAR(V9)-YEAR(D9)),'Meltzer-Malone'!$A$3:$B$63,2))))))</f>
        <v>0</v>
      </c>
      <c r="S9" s="54"/>
      <c r="T9" s="55"/>
      <c r="U9" s="56" t="str">
        <f t="shared" ref="U9:U24" si="4"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57">
        <f>R5</f>
        <v>0</v>
      </c>
      <c r="W9" s="58"/>
      <c r="X9" s="58"/>
    </row>
    <row r="10" spans="1:1024" ht="20.100000000000001" customHeight="1" x14ac:dyDescent="0.2">
      <c r="A10" s="60"/>
      <c r="B10" s="42"/>
      <c r="C10" s="43"/>
      <c r="D10" s="44"/>
      <c r="E10" s="45"/>
      <c r="F10" s="46"/>
      <c r="G10" s="46"/>
      <c r="H10" s="61"/>
      <c r="I10" s="62"/>
      <c r="J10" s="63"/>
      <c r="K10" s="50"/>
      <c r="L10" s="51"/>
      <c r="M10" s="51"/>
      <c r="N10" s="52">
        <f t="shared" si="0"/>
        <v>0</v>
      </c>
      <c r="O10" s="52">
        <f t="shared" si="1"/>
        <v>0</v>
      </c>
      <c r="P10" s="52">
        <f t="shared" si="2"/>
        <v>0</v>
      </c>
      <c r="Q10" s="53" t="str">
        <f t="shared" si="3"/>
        <v/>
      </c>
      <c r="R10" s="53">
        <f>IF(OR(D10="",B10="",V10=""),0,IF(OR(C10="UM",C10="JM",C10="SM",C10="UK",C10="JK",C10="SK"),"",Q10*(IF(ABS(1900-YEAR((V10+1)-D10))&lt;29,0,(VLOOKUP((YEAR(V10)-YEAR(D10)),'Meltzer-Malone'!$A$3:$B$63,2))))))</f>
        <v>0</v>
      </c>
      <c r="S10" s="64"/>
      <c r="T10" s="65"/>
      <c r="U10" s="56" t="str">
        <f t="shared" si="4"/>
        <v/>
      </c>
      <c r="V10" s="57">
        <f>R5</f>
        <v>0</v>
      </c>
      <c r="W10" s="58"/>
      <c r="X10" s="58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60">
        <v>77</v>
      </c>
      <c r="B11" s="42"/>
      <c r="C11" s="43" t="s">
        <v>32</v>
      </c>
      <c r="D11" s="44">
        <v>37793</v>
      </c>
      <c r="E11" s="45"/>
      <c r="F11" s="46" t="s">
        <v>33</v>
      </c>
      <c r="G11" s="46" t="s">
        <v>34</v>
      </c>
      <c r="H11" s="61"/>
      <c r="I11" s="62"/>
      <c r="J11" s="63"/>
      <c r="K11" s="50"/>
      <c r="L11" s="51"/>
      <c r="M11" s="51"/>
      <c r="N11" s="52">
        <f t="shared" si="0"/>
        <v>0</v>
      </c>
      <c r="O11" s="52">
        <f t="shared" si="1"/>
        <v>0</v>
      </c>
      <c r="P11" s="52">
        <f t="shared" si="2"/>
        <v>0</v>
      </c>
      <c r="Q11" s="53" t="str">
        <f t="shared" si="3"/>
        <v/>
      </c>
      <c r="R11" s="53">
        <f>IF(OR(D11="",B11="",V11=""),0,IF(OR(C11="UM",C11="JM",C11="SM",C11="UK",C11="JK",C11="SK"),"",Q11*(IF(ABS(1900-YEAR((V11+1)-D11))&lt;29,0,(VLOOKUP((YEAR(V11)-YEAR(D11)),'Meltzer-Malone'!$A$3:$B$63,2))))))</f>
        <v>0</v>
      </c>
      <c r="S11" s="64"/>
      <c r="T11" s="65"/>
      <c r="U11" s="56" t="str">
        <f t="shared" si="4"/>
        <v/>
      </c>
      <c r="V11" s="57">
        <f>R5</f>
        <v>0</v>
      </c>
      <c r="W11" s="58"/>
      <c r="X11" s="5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0.100000000000001" customHeight="1" x14ac:dyDescent="0.2">
      <c r="A12" s="60">
        <v>85</v>
      </c>
      <c r="B12" s="42"/>
      <c r="C12" s="43" t="s">
        <v>32</v>
      </c>
      <c r="D12" s="44">
        <v>37288</v>
      </c>
      <c r="E12" s="45"/>
      <c r="F12" s="46" t="s">
        <v>35</v>
      </c>
      <c r="G12" s="46" t="s">
        <v>36</v>
      </c>
      <c r="H12" s="61"/>
      <c r="I12" s="62"/>
      <c r="J12" s="63"/>
      <c r="K12" s="50"/>
      <c r="L12" s="51"/>
      <c r="M12" s="51"/>
      <c r="N12" s="52">
        <f t="shared" si="0"/>
        <v>0</v>
      </c>
      <c r="O12" s="52">
        <f t="shared" si="1"/>
        <v>0</v>
      </c>
      <c r="P12" s="52">
        <f t="shared" si="2"/>
        <v>0</v>
      </c>
      <c r="Q12" s="53" t="str">
        <f t="shared" si="3"/>
        <v/>
      </c>
      <c r="R12" s="53">
        <f>IF(OR(D12="",B12="",V12=""),0,IF(OR(C12="UM",C12="JM",C12="SM",C12="UK",C12="JK",C12="SK"),"",Q12*(IF(ABS(1900-YEAR((V12+1)-D12))&lt;29,0,(VLOOKUP((YEAR(V12)-YEAR(D12)),'Meltzer-Malone'!$A$3:$B$63,2))))))</f>
        <v>0</v>
      </c>
      <c r="S12" s="64"/>
      <c r="T12" s="65"/>
      <c r="U12" s="56" t="str">
        <f t="shared" si="4"/>
        <v/>
      </c>
      <c r="V12" s="57">
        <f>R5</f>
        <v>0</v>
      </c>
      <c r="W12" s="58"/>
      <c r="X12" s="58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">
      <c r="A13" s="60"/>
      <c r="B13" s="42"/>
      <c r="C13" s="43"/>
      <c r="D13" s="44"/>
      <c r="E13" s="45"/>
      <c r="F13" s="46"/>
      <c r="G13" s="46"/>
      <c r="H13" s="61"/>
      <c r="I13" s="62"/>
      <c r="J13" s="63"/>
      <c r="K13" s="50"/>
      <c r="L13" s="51"/>
      <c r="M13" s="51"/>
      <c r="N13" s="52">
        <f t="shared" si="0"/>
        <v>0</v>
      </c>
      <c r="O13" s="52">
        <f t="shared" si="1"/>
        <v>0</v>
      </c>
      <c r="P13" s="52">
        <f t="shared" si="2"/>
        <v>0</v>
      </c>
      <c r="Q13" s="53" t="str">
        <f t="shared" si="3"/>
        <v/>
      </c>
      <c r="R13" s="53">
        <f>IF(OR(D13="",B13="",V13=""),0,IF(OR(C13="UM",C13="JM",C13="SM",C13="UK",C13="JK",C13="SK"),"",Q13*(IF(ABS(1900-YEAR((V13+1)-D13))&lt;29,0,(VLOOKUP((YEAR(V13)-YEAR(D13)),'Meltzer-Malone'!$A$3:$B$63,2))))))</f>
        <v>0</v>
      </c>
      <c r="S13" s="64"/>
      <c r="T13" s="65"/>
      <c r="U13" s="56" t="str">
        <f t="shared" si="4"/>
        <v/>
      </c>
      <c r="V13" s="57">
        <f>R5</f>
        <v>0</v>
      </c>
      <c r="W13" s="58"/>
      <c r="X13" s="58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0.100000000000001" customHeight="1" x14ac:dyDescent="0.2">
      <c r="A14" s="60">
        <v>77</v>
      </c>
      <c r="B14" s="42"/>
      <c r="C14" s="43" t="s">
        <v>37</v>
      </c>
      <c r="D14" s="44">
        <v>36663</v>
      </c>
      <c r="E14" s="45"/>
      <c r="F14" s="46" t="s">
        <v>38</v>
      </c>
      <c r="G14" s="46" t="s">
        <v>34</v>
      </c>
      <c r="H14" s="61"/>
      <c r="I14" s="62"/>
      <c r="J14" s="63"/>
      <c r="K14" s="50"/>
      <c r="L14" s="51"/>
      <c r="M14" s="51"/>
      <c r="N14" s="52">
        <f t="shared" si="0"/>
        <v>0</v>
      </c>
      <c r="O14" s="52">
        <f t="shared" si="1"/>
        <v>0</v>
      </c>
      <c r="P14" s="52">
        <f t="shared" si="2"/>
        <v>0</v>
      </c>
      <c r="Q14" s="53" t="str">
        <f t="shared" si="3"/>
        <v/>
      </c>
      <c r="R14" s="53">
        <f>IF(OR(D14="",B14="",V14=""),0,IF(OR(C14="UM",C14="JM",C14="SM",C14="UK",C14="JK",C14="SK"),"",Q14*(IF(ABS(1900-YEAR((V14+1)-D14))&lt;29,0,(VLOOKUP((YEAR(V14)-YEAR(D14)),'Meltzer-Malone'!$A$3:$B$63,2))))))</f>
        <v>0</v>
      </c>
      <c r="S14" s="64"/>
      <c r="T14" s="65"/>
      <c r="U14" s="56" t="str">
        <f t="shared" si="4"/>
        <v/>
      </c>
      <c r="V14" s="57">
        <f>R5</f>
        <v>0</v>
      </c>
      <c r="W14" s="58"/>
      <c r="X14" s="58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0.100000000000001" customHeight="1" x14ac:dyDescent="0.2">
      <c r="A15" s="60">
        <v>85</v>
      </c>
      <c r="B15" s="42"/>
      <c r="C15" s="43" t="s">
        <v>37</v>
      </c>
      <c r="D15" s="44">
        <v>36663</v>
      </c>
      <c r="E15" s="45"/>
      <c r="F15" s="46" t="s">
        <v>39</v>
      </c>
      <c r="G15" s="46" t="s">
        <v>40</v>
      </c>
      <c r="H15" s="61"/>
      <c r="I15" s="62"/>
      <c r="J15" s="63"/>
      <c r="K15" s="50"/>
      <c r="L15" s="51"/>
      <c r="M15" s="51"/>
      <c r="N15" s="52">
        <f t="shared" si="0"/>
        <v>0</v>
      </c>
      <c r="O15" s="52">
        <f t="shared" si="1"/>
        <v>0</v>
      </c>
      <c r="P15" s="52">
        <f t="shared" si="2"/>
        <v>0</v>
      </c>
      <c r="Q15" s="53" t="str">
        <f t="shared" si="3"/>
        <v/>
      </c>
      <c r="R15" s="53">
        <f>IF(OR(D15="",B15="",V15=""),0,IF(OR(C15="UM",C15="JM",C15="SM",C15="UK",C15="JK",C15="SK"),"",Q15*(IF(ABS(1900-YEAR((V15+1)-D15))&lt;29,0,(VLOOKUP((YEAR(V15)-YEAR(D15)),'Meltzer-Malone'!$A$3:$B$63,2))))))</f>
        <v>0</v>
      </c>
      <c r="S15" s="64"/>
      <c r="T15" s="65"/>
      <c r="U15" s="56" t="str">
        <f t="shared" si="4"/>
        <v/>
      </c>
      <c r="V15" s="57">
        <f>R5</f>
        <v>0</v>
      </c>
      <c r="W15" s="58"/>
      <c r="X15" s="58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0.100000000000001" customHeight="1" x14ac:dyDescent="0.2">
      <c r="A16" s="60">
        <v>85</v>
      </c>
      <c r="B16" s="42"/>
      <c r="C16" s="43" t="s">
        <v>37</v>
      </c>
      <c r="D16" s="44">
        <v>36416</v>
      </c>
      <c r="E16" s="45"/>
      <c r="F16" s="46" t="s">
        <v>41</v>
      </c>
      <c r="G16" s="46" t="s">
        <v>36</v>
      </c>
      <c r="H16" s="61"/>
      <c r="I16" s="62"/>
      <c r="J16" s="63"/>
      <c r="K16" s="50"/>
      <c r="L16" s="51"/>
      <c r="M16" s="51"/>
      <c r="N16" s="52">
        <f t="shared" si="0"/>
        <v>0</v>
      </c>
      <c r="O16" s="52">
        <f t="shared" si="1"/>
        <v>0</v>
      </c>
      <c r="P16" s="52">
        <f t="shared" si="2"/>
        <v>0</v>
      </c>
      <c r="Q16" s="53" t="str">
        <f t="shared" si="3"/>
        <v/>
      </c>
      <c r="R16" s="53">
        <f>IF(OR(D16="",B16="",V16=""),0,IF(OR(C16="UM",C16="JM",C16="SM",C16="UK",C16="JK",C16="SK"),"",Q16*(IF(ABS(1900-YEAR((V16+1)-D16))&lt;29,0,(VLOOKUP((YEAR(V16)-YEAR(D16)),'Meltzer-Malone'!$A$3:$B$63,2))))))</f>
        <v>0</v>
      </c>
      <c r="S16" s="64"/>
      <c r="T16" s="65"/>
      <c r="U16" s="56" t="str">
        <f t="shared" si="4"/>
        <v/>
      </c>
      <c r="V16" s="57">
        <f>R5</f>
        <v>0</v>
      </c>
      <c r="W16" s="58"/>
      <c r="X16" s="5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0.100000000000001" customHeight="1" x14ac:dyDescent="0.2">
      <c r="A17" s="60">
        <v>94</v>
      </c>
      <c r="B17" s="42"/>
      <c r="C17" s="43" t="s">
        <v>37</v>
      </c>
      <c r="D17" s="44">
        <v>36862</v>
      </c>
      <c r="E17" s="45"/>
      <c r="F17" s="46" t="s">
        <v>42</v>
      </c>
      <c r="G17" s="46" t="s">
        <v>43</v>
      </c>
      <c r="H17" s="61"/>
      <c r="I17" s="62"/>
      <c r="J17" s="63"/>
      <c r="K17" s="50"/>
      <c r="L17" s="51"/>
      <c r="M17" s="51"/>
      <c r="N17" s="52">
        <f t="shared" si="0"/>
        <v>0</v>
      </c>
      <c r="O17" s="52">
        <f t="shared" si="1"/>
        <v>0</v>
      </c>
      <c r="P17" s="52">
        <f t="shared" si="2"/>
        <v>0</v>
      </c>
      <c r="Q17" s="53" t="str">
        <f t="shared" si="3"/>
        <v/>
      </c>
      <c r="R17" s="53">
        <f>IF(OR(D17="",B17="",V17=""),0,IF(OR(C17="UM",C17="JM",C17="SM",C17="UK",C17="JK",C17="SK"),"",Q17*(IF(ABS(1900-YEAR((V17+1)-D17))&lt;29,0,(VLOOKUP((YEAR(V17)-YEAR(D17)),'Meltzer-Malone'!$A$3:$B$63,2))))))</f>
        <v>0</v>
      </c>
      <c r="S17" s="64"/>
      <c r="T17" s="65"/>
      <c r="U17" s="56" t="str">
        <f t="shared" si="4"/>
        <v/>
      </c>
      <c r="V17" s="57">
        <f>R5</f>
        <v>0</v>
      </c>
      <c r="W17" s="58"/>
      <c r="X17" s="5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0.100000000000001" customHeight="1" x14ac:dyDescent="0.2">
      <c r="A18" s="60"/>
      <c r="B18" s="42"/>
      <c r="C18" s="43"/>
      <c r="D18" s="44"/>
      <c r="E18" s="45"/>
      <c r="F18" s="46"/>
      <c r="G18" s="46"/>
      <c r="H18" s="61"/>
      <c r="I18" s="62"/>
      <c r="J18" s="63"/>
      <c r="K18" s="50"/>
      <c r="L18" s="51"/>
      <c r="M18" s="51"/>
      <c r="N18" s="52">
        <f t="shared" si="0"/>
        <v>0</v>
      </c>
      <c r="O18" s="52">
        <f t="shared" si="1"/>
        <v>0</v>
      </c>
      <c r="P18" s="52">
        <f t="shared" si="2"/>
        <v>0</v>
      </c>
      <c r="Q18" s="53" t="str">
        <f t="shared" si="3"/>
        <v/>
      </c>
      <c r="R18" s="53">
        <f>IF(OR(D18="",B18="",V18=""),0,IF(OR(C18="UM",C18="JM",C18="SM",C18="UK",C18="JK",C18="SK"),"",Q18*(IF(ABS(1900-YEAR((V18+1)-D18))&lt;29,0,(VLOOKUP((YEAR(V18)-YEAR(D18)),'Meltzer-Malone'!$A$3:$B$63,2))))))</f>
        <v>0</v>
      </c>
      <c r="S18" s="64"/>
      <c r="T18" s="65"/>
      <c r="U18" s="56" t="str">
        <f t="shared" si="4"/>
        <v/>
      </c>
      <c r="V18" s="57">
        <f>R5</f>
        <v>0</v>
      </c>
      <c r="W18" s="58"/>
      <c r="X18" s="5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0.100000000000001" customHeight="1" x14ac:dyDescent="0.2">
      <c r="A19" s="60">
        <v>94</v>
      </c>
      <c r="B19" s="42"/>
      <c r="C19" s="43" t="s">
        <v>44</v>
      </c>
      <c r="D19" s="44">
        <v>19656</v>
      </c>
      <c r="E19" s="45"/>
      <c r="F19" s="46" t="s">
        <v>45</v>
      </c>
      <c r="G19" s="46" t="s">
        <v>34</v>
      </c>
      <c r="H19" s="61"/>
      <c r="I19" s="62"/>
      <c r="J19" s="63"/>
      <c r="K19" s="50"/>
      <c r="L19" s="51"/>
      <c r="M19" s="51"/>
      <c r="N19" s="52">
        <f t="shared" si="0"/>
        <v>0</v>
      </c>
      <c r="O19" s="52">
        <f t="shared" si="1"/>
        <v>0</v>
      </c>
      <c r="P19" s="52">
        <f t="shared" si="2"/>
        <v>0</v>
      </c>
      <c r="Q19" s="53" t="str">
        <f t="shared" si="3"/>
        <v/>
      </c>
      <c r="R19" s="53">
        <f>IF(OR(D19="",B19="",V19=""),0,IF(OR(C19="UM",C19="JM",C19="SM",C19="UK",C19="JK",C19="SK"),"",Q19*(IF(ABS(1900-YEAR((V19+1)-D19))&lt;29,0,(VLOOKUP((YEAR(V19)-YEAR(D19)),'Meltzer-Malone'!$A$3:$B$63,2))))))</f>
        <v>0</v>
      </c>
      <c r="S19" s="64"/>
      <c r="T19" s="65"/>
      <c r="U19" s="56" t="str">
        <f t="shared" si="4"/>
        <v/>
      </c>
      <c r="V19" s="57">
        <f>R5</f>
        <v>0</v>
      </c>
      <c r="W19" s="58"/>
      <c r="X19" s="58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0.100000000000001" customHeight="1" x14ac:dyDescent="0.2">
      <c r="A20" s="60"/>
      <c r="B20" s="42"/>
      <c r="C20" s="43"/>
      <c r="D20" s="44"/>
      <c r="E20" s="45"/>
      <c r="F20" s="46"/>
      <c r="G20" s="46"/>
      <c r="H20" s="61"/>
      <c r="I20" s="62"/>
      <c r="J20" s="63"/>
      <c r="K20" s="50"/>
      <c r="L20" s="51"/>
      <c r="M20" s="51"/>
      <c r="N20" s="52">
        <f t="shared" si="0"/>
        <v>0</v>
      </c>
      <c r="O20" s="52">
        <f t="shared" si="1"/>
        <v>0</v>
      </c>
      <c r="P20" s="52">
        <f t="shared" si="2"/>
        <v>0</v>
      </c>
      <c r="Q20" s="53" t="str">
        <f t="shared" si="3"/>
        <v/>
      </c>
      <c r="R20" s="53">
        <f>IF(OR(D20="",B20="",V20=""),0,IF(OR(C20="UM",C20="JM",C20="SM",C20="UK",C20="JK",C20="SK"),"",Q20*(IF(ABS(1900-YEAR((V20+1)-D20))&lt;29,0,(VLOOKUP((YEAR(V20)-YEAR(D20)),'Meltzer-Malone'!$A$3:$B$63,2))))))</f>
        <v>0</v>
      </c>
      <c r="S20" s="64"/>
      <c r="T20" s="65"/>
      <c r="U20" s="56" t="str">
        <f t="shared" si="4"/>
        <v/>
      </c>
      <c r="V20" s="57">
        <f>R5</f>
        <v>0</v>
      </c>
      <c r="W20" s="58"/>
      <c r="X20" s="58"/>
      <c r="Y20" s="31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20.100000000000001" customHeight="1" x14ac:dyDescent="0.2">
      <c r="A21" s="60"/>
      <c r="B21" s="42"/>
      <c r="C21" s="43"/>
      <c r="D21" s="44"/>
      <c r="E21" s="45"/>
      <c r="F21" s="46"/>
      <c r="G21" s="46"/>
      <c r="H21" s="61"/>
      <c r="I21" s="62"/>
      <c r="J21" s="63"/>
      <c r="K21" s="50"/>
      <c r="L21" s="51"/>
      <c r="M21" s="51"/>
      <c r="N21" s="52">
        <f t="shared" si="0"/>
        <v>0</v>
      </c>
      <c r="O21" s="52">
        <f t="shared" si="1"/>
        <v>0</v>
      </c>
      <c r="P21" s="52">
        <f t="shared" si="2"/>
        <v>0</v>
      </c>
      <c r="Q21" s="53" t="str">
        <f t="shared" si="3"/>
        <v/>
      </c>
      <c r="R21" s="53">
        <f>IF(OR(D21="",B21="",V21=""),0,IF(OR(C21="UM",C21="JM",C21="SM",C21="UK",C21="JK",C21="SK"),"",Q21*(IF(ABS(1900-YEAR((V21+1)-D21))&lt;29,0,(VLOOKUP((YEAR(V21)-YEAR(D21)),'Meltzer-Malone'!$A$3:$B$63,2))))))</f>
        <v>0</v>
      </c>
      <c r="S21" s="64"/>
      <c r="T21" s="65"/>
      <c r="U21" s="56" t="str">
        <f t="shared" si="4"/>
        <v/>
      </c>
      <c r="V21" s="57">
        <f>R5</f>
        <v>0</v>
      </c>
      <c r="W21" s="58"/>
      <c r="X21" s="58"/>
      <c r="Y21" s="3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0.100000000000001" customHeight="1" x14ac:dyDescent="0.2">
      <c r="A22" s="60"/>
      <c r="B22" s="42"/>
      <c r="C22" s="43"/>
      <c r="D22" s="44"/>
      <c r="E22" s="45"/>
      <c r="F22" s="46"/>
      <c r="G22" s="46"/>
      <c r="H22" s="61"/>
      <c r="I22" s="62"/>
      <c r="J22" s="63"/>
      <c r="K22" s="50"/>
      <c r="L22" s="51"/>
      <c r="M22" s="51"/>
      <c r="N22" s="52">
        <f t="shared" si="0"/>
        <v>0</v>
      </c>
      <c r="O22" s="52">
        <f t="shared" si="1"/>
        <v>0</v>
      </c>
      <c r="P22" s="52">
        <f t="shared" si="2"/>
        <v>0</v>
      </c>
      <c r="Q22" s="53" t="str">
        <f t="shared" si="3"/>
        <v/>
      </c>
      <c r="R22" s="53">
        <f>IF(OR(D22="",B22="",V22=""),0,IF(OR(C22="UM",C22="JM",C22="SM",C22="UK",C22="JK",C22="SK"),"",Q22*(IF(ABS(1900-YEAR((V22+1)-D22))&lt;29,0,(VLOOKUP((YEAR(V22)-YEAR(D22)),'Meltzer-Malone'!$A$3:$B$63,2))))))</f>
        <v>0</v>
      </c>
      <c r="S22" s="64"/>
      <c r="T22" s="65"/>
      <c r="U22" s="56" t="str">
        <f t="shared" si="4"/>
        <v/>
      </c>
      <c r="V22" s="57">
        <f>R5</f>
        <v>0</v>
      </c>
      <c r="W22" s="58"/>
      <c r="X22" s="58"/>
      <c r="Y22" s="31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0.100000000000001" customHeight="1" x14ac:dyDescent="0.2">
      <c r="A23" s="60"/>
      <c r="B23" s="42"/>
      <c r="C23" s="43"/>
      <c r="D23" s="44"/>
      <c r="E23" s="45"/>
      <c r="F23" s="46"/>
      <c r="G23" s="46"/>
      <c r="H23" s="61"/>
      <c r="I23" s="62"/>
      <c r="J23" s="63"/>
      <c r="K23" s="50"/>
      <c r="L23" s="51"/>
      <c r="M23" s="51"/>
      <c r="N23" s="52">
        <f t="shared" si="0"/>
        <v>0</v>
      </c>
      <c r="O23" s="52">
        <f t="shared" si="1"/>
        <v>0</v>
      </c>
      <c r="P23" s="52">
        <f t="shared" si="2"/>
        <v>0</v>
      </c>
      <c r="Q23" s="53" t="str">
        <f t="shared" si="3"/>
        <v/>
      </c>
      <c r="R23" s="53">
        <f>IF(OR(D23="",B23="",V23=""),0,IF(OR(C23="UM",C23="JM",C23="SM",C23="UK",C23="JK",C23="SK"),"",Q23*(IF(ABS(1900-YEAR((V23+1)-D23))&lt;29,0,(VLOOKUP((YEAR(V23)-YEAR(D23)),'Meltzer-Malone'!$A$3:$B$63,2))))))</f>
        <v>0</v>
      </c>
      <c r="S23" s="64"/>
      <c r="T23" s="65"/>
      <c r="U23" s="56" t="str">
        <f t="shared" si="4"/>
        <v/>
      </c>
      <c r="V23" s="57">
        <f>R5</f>
        <v>0</v>
      </c>
      <c r="W23" s="58"/>
      <c r="X23" s="58"/>
      <c r="Y23" s="31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20.100000000000001" customHeight="1" x14ac:dyDescent="0.2">
      <c r="A24" s="60"/>
      <c r="B24" s="42"/>
      <c r="C24" s="43"/>
      <c r="D24" s="44"/>
      <c r="E24" s="45"/>
      <c r="F24" s="46"/>
      <c r="G24" s="46"/>
      <c r="H24" s="66"/>
      <c r="I24" s="67"/>
      <c r="J24" s="68"/>
      <c r="K24" s="50"/>
      <c r="L24" s="51"/>
      <c r="M24" s="51"/>
      <c r="N24" s="52">
        <f t="shared" si="0"/>
        <v>0</v>
      </c>
      <c r="O24" s="52">
        <f t="shared" si="1"/>
        <v>0</v>
      </c>
      <c r="P24" s="69">
        <f t="shared" si="2"/>
        <v>0</v>
      </c>
      <c r="Q24" s="53" t="str">
        <f t="shared" si="3"/>
        <v/>
      </c>
      <c r="R24" s="53">
        <f>IF(OR(D24="",B24="",V24=""),0,IF(OR(C24="UM",C24="JM",C24="SM",C24="UK",C24="JK",C24="SK"),"",Q24*(IF(ABS(1900-YEAR((V24+1)-D24))&lt;29,0,(VLOOKUP((YEAR(V24)-YEAR(D24)),'Meltzer-Malone'!$A$3:$B$63,2))))))</f>
        <v>0</v>
      </c>
      <c r="S24" s="70"/>
      <c r="T24" s="71"/>
      <c r="U24" s="56" t="str">
        <f t="shared" si="4"/>
        <v/>
      </c>
      <c r="V24" s="57">
        <f>R5</f>
        <v>0</v>
      </c>
      <c r="W24" s="58"/>
      <c r="X24" s="58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81" customFormat="1" ht="9" customHeight="1" x14ac:dyDescent="0.2">
      <c r="A25" s="72"/>
      <c r="B25" s="73"/>
      <c r="C25" s="74"/>
      <c r="D25" s="75"/>
      <c r="E25" s="75"/>
      <c r="F25" s="72"/>
      <c r="G25" s="72"/>
      <c r="H25" s="76"/>
      <c r="I25" s="77"/>
      <c r="J25" s="76"/>
      <c r="K25" s="76"/>
      <c r="L25" s="76"/>
      <c r="M25" s="76"/>
      <c r="N25" s="74"/>
      <c r="O25" s="74"/>
      <c r="P25" s="74"/>
      <c r="Q25" s="78"/>
      <c r="R25" s="78"/>
      <c r="S25" s="78"/>
      <c r="T25" s="79"/>
      <c r="U25" s="80"/>
      <c r="V25" s="31"/>
      <c r="W25" s="58"/>
      <c r="X25" s="58"/>
      <c r="Y25" s="31"/>
    </row>
    <row r="26" spans="1:1024" x14ac:dyDescent="0.2">
      <c r="A26"/>
      <c r="B26"/>
      <c r="C26"/>
      <c r="D26"/>
      <c r="E26"/>
      <c r="F26"/>
      <c r="G26"/>
      <c r="H26" s="14"/>
      <c r="I26" s="82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/>
      <c r="V26"/>
      <c r="W26"/>
      <c r="X26"/>
      <c r="Y26" s="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20" customFormat="1" ht="15.75" x14ac:dyDescent="0.25">
      <c r="A27" s="83" t="s">
        <v>46</v>
      </c>
      <c r="C27" s="1"/>
      <c r="D27" s="1"/>
      <c r="E27" s="1"/>
      <c r="F27" s="1"/>
      <c r="G27" s="84" t="s">
        <v>47</v>
      </c>
      <c r="H27" s="85"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Y27" s="31"/>
    </row>
    <row r="28" spans="1:1024" ht="15" x14ac:dyDescent="0.25">
      <c r="A28"/>
      <c r="B28" s="20"/>
      <c r="C28" s="1"/>
      <c r="D28" s="1"/>
      <c r="E28" s="1"/>
      <c r="F28" s="1"/>
      <c r="G28" s="86"/>
      <c r="H28" s="85">
        <v>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.75" x14ac:dyDescent="0.25">
      <c r="A29" s="83" t="s">
        <v>48</v>
      </c>
      <c r="B29" s="20"/>
      <c r="C29" s="1"/>
      <c r="D29" s="1"/>
      <c r="E29" s="1"/>
      <c r="F29" s="1"/>
      <c r="G29" s="87"/>
      <c r="H29" s="85">
        <v>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x14ac:dyDescent="0.25">
      <c r="A30"/>
      <c r="B30" s="20"/>
      <c r="C30" s="1"/>
      <c r="D30" s="1"/>
      <c r="E30" s="1"/>
      <c r="F30" s="1"/>
      <c r="G30" s="87"/>
      <c r="H30" s="8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x14ac:dyDescent="0.25">
      <c r="A31"/>
      <c r="B31" s="20"/>
      <c r="C31" s="1"/>
      <c r="D31" s="1"/>
      <c r="E31" s="1"/>
      <c r="F31" s="1"/>
      <c r="G31" s="87"/>
      <c r="H31" s="85"/>
      <c r="I31" s="85"/>
      <c r="J31" s="88"/>
      <c r="K31" s="88"/>
      <c r="L31" s="88"/>
      <c r="M31" s="88"/>
      <c r="N31" s="88"/>
      <c r="O31" s="88"/>
      <c r="P31" s="88"/>
      <c r="Q31" s="89"/>
      <c r="R31" s="89"/>
      <c r="S31" s="89"/>
      <c r="T31" s="89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5.75" x14ac:dyDescent="0.25">
      <c r="A32" s="20"/>
      <c r="B32"/>
      <c r="C32" s="85"/>
      <c r="D32" s="85"/>
      <c r="E32" s="85"/>
      <c r="F32" s="85"/>
      <c r="G32" s="90" t="s">
        <v>49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.75" x14ac:dyDescent="0.25">
      <c r="A33"/>
      <c r="B33"/>
      <c r="C33" s="91"/>
      <c r="D33" s="92"/>
      <c r="E33" s="92"/>
      <c r="F33" s="93"/>
      <c r="G33" s="90" t="s">
        <v>50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5.75" x14ac:dyDescent="0.25">
      <c r="A34" s="83" t="s">
        <v>51</v>
      </c>
      <c r="B34"/>
      <c r="C34" s="1"/>
      <c r="D34" s="1"/>
      <c r="E34" s="1"/>
      <c r="F34" s="1"/>
      <c r="G34" s="90" t="s">
        <v>52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" x14ac:dyDescent="0.25">
      <c r="A35"/>
      <c r="B35"/>
      <c r="C35" s="1"/>
      <c r="D35" s="1"/>
      <c r="E35" s="1"/>
      <c r="F35" s="1"/>
      <c r="G35" s="94"/>
      <c r="H35" s="85"/>
      <c r="I35" s="9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.75" x14ac:dyDescent="0.25">
      <c r="A36" s="96" t="s">
        <v>53</v>
      </c>
      <c r="B36" s="97"/>
      <c r="C36" s="1"/>
      <c r="D36" s="1"/>
      <c r="E36" s="1"/>
      <c r="F36" s="1"/>
      <c r="G36" s="90" t="s">
        <v>54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" x14ac:dyDescent="0.25">
      <c r="A37"/>
      <c r="B37"/>
      <c r="C37" s="1"/>
      <c r="D37" s="1"/>
      <c r="E37" s="1"/>
      <c r="F37" s="1"/>
      <c r="G37" s="9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13" customFormat="1" ht="15" x14ac:dyDescent="0.25">
      <c r="A38" s="97" t="s">
        <v>55</v>
      </c>
      <c r="B38" s="97"/>
      <c r="C38" s="98" t="s">
        <v>56</v>
      </c>
      <c r="D38" s="99"/>
      <c r="E38" s="99"/>
      <c r="F38" s="10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24">
    <mergeCell ref="C37:F37"/>
    <mergeCell ref="H37:T37"/>
    <mergeCell ref="H38:T38"/>
    <mergeCell ref="C34:F34"/>
    <mergeCell ref="H34:T34"/>
    <mergeCell ref="C35:F35"/>
    <mergeCell ref="C36:F36"/>
    <mergeCell ref="H36:T36"/>
    <mergeCell ref="C30:F30"/>
    <mergeCell ref="I30:T30"/>
    <mergeCell ref="C31:F31"/>
    <mergeCell ref="H32:T32"/>
    <mergeCell ref="H33:T33"/>
    <mergeCell ref="C27:F27"/>
    <mergeCell ref="I27:T27"/>
    <mergeCell ref="C28:F28"/>
    <mergeCell ref="I28:T28"/>
    <mergeCell ref="C29:F29"/>
    <mergeCell ref="I29:T29"/>
    <mergeCell ref="F1:P1"/>
    <mergeCell ref="F2:P2"/>
    <mergeCell ref="C5:F5"/>
    <mergeCell ref="H5:K5"/>
    <mergeCell ref="M5:P5"/>
  </mergeCells>
  <conditionalFormatting sqref="H9:M24">
    <cfRule type="cellIs" dxfId="21" priority="2" operator="between">
      <formula>1</formula>
      <formula>300</formula>
    </cfRule>
    <cfRule type="cellIs" dxfId="20" priority="3" operator="lessThanOrEqual">
      <formula>0</formula>
    </cfRule>
  </conditionalFormatting>
  <pageMargins left="0.27569444444444402" right="0.35416666666666702" top="0.27569444444444402" bottom="0.27569444444444402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38"/>
  <sheetViews>
    <sheetView showGridLines="0" showRowColHeaders="0" showZeros="0" showOutlineSymbols="0" topLeftCell="A7" zoomScaleNormal="100" workbookViewId="0">
      <selection activeCell="A21" sqref="A21"/>
    </sheetView>
  </sheetViews>
  <sheetFormatPr baseColWidth="10" defaultColWidth="9.140625" defaultRowHeight="12.75" x14ac:dyDescent="0.2"/>
  <cols>
    <col min="1" max="1" width="6.28515625" style="8"/>
    <col min="2" max="2" width="8.7109375" style="8"/>
    <col min="3" max="3" width="6.28515625" style="9"/>
    <col min="4" max="4" width="10.5703125" style="8"/>
    <col min="5" max="5" width="3.85546875" style="8"/>
    <col min="6" max="6" width="27.7109375" style="10"/>
    <col min="7" max="7" width="20.42578125" style="10"/>
    <col min="8" max="8" width="7.140625" style="8"/>
    <col min="9" max="9" width="7.140625" style="11"/>
    <col min="10" max="13" width="7.140625" style="8"/>
    <col min="14" max="16" width="7.7109375" style="8"/>
    <col min="17" max="17" width="10.5703125" style="12"/>
    <col min="18" max="18" width="11.28515625" style="12"/>
    <col min="19" max="20" width="5.7109375" style="12"/>
    <col min="21" max="21" width="14.140625" style="13"/>
    <col min="22" max="22" width="0" style="13" hidden="1"/>
    <col min="23" max="256" width="11.42578125" style="13"/>
    <col min="257" max="1025" width="9.140625" style="13"/>
  </cols>
  <sheetData>
    <row r="1" spans="1:1024" ht="53.25" customHeight="1" x14ac:dyDescent="0.8">
      <c r="A1"/>
      <c r="B1"/>
      <c r="C1"/>
      <c r="D1"/>
      <c r="E1"/>
      <c r="F1" s="5" t="s">
        <v>3</v>
      </c>
      <c r="G1" s="5"/>
      <c r="H1" s="5"/>
      <c r="I1" s="5"/>
      <c r="J1" s="5"/>
      <c r="K1" s="5"/>
      <c r="L1" s="5"/>
      <c r="M1" s="5"/>
      <c r="N1" s="5"/>
      <c r="O1" s="5"/>
      <c r="P1" s="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.75" customHeight="1" x14ac:dyDescent="0.5">
      <c r="A2"/>
      <c r="B2"/>
      <c r="C2"/>
      <c r="D2"/>
      <c r="E2"/>
      <c r="F2" s="4" t="s">
        <v>4</v>
      </c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" customHeigh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20" customFormat="1" ht="15.75" x14ac:dyDescent="0.25">
      <c r="A5" s="14"/>
      <c r="B5" s="15" t="s">
        <v>5</v>
      </c>
      <c r="C5" s="3"/>
      <c r="D5" s="3"/>
      <c r="E5" s="3"/>
      <c r="F5" s="3"/>
      <c r="G5" s="16" t="s">
        <v>6</v>
      </c>
      <c r="H5" s="3"/>
      <c r="I5" s="3"/>
      <c r="J5" s="3"/>
      <c r="K5" s="3"/>
      <c r="L5" s="15" t="s">
        <v>7</v>
      </c>
      <c r="M5" s="2"/>
      <c r="N5" s="2"/>
      <c r="O5" s="2"/>
      <c r="P5" s="2"/>
      <c r="Q5" s="15" t="s">
        <v>8</v>
      </c>
      <c r="R5" s="17"/>
      <c r="S5" s="18" t="s">
        <v>9</v>
      </c>
      <c r="T5" s="19">
        <v>2</v>
      </c>
    </row>
    <row r="6" spans="1:1024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31" customFormat="1" x14ac:dyDescent="0.2">
      <c r="A7" s="21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24" t="s">
        <v>17</v>
      </c>
      <c r="J7" s="25"/>
      <c r="K7" s="22"/>
      <c r="L7" s="25" t="s">
        <v>18</v>
      </c>
      <c r="M7" s="25"/>
      <c r="N7" s="26" t="s">
        <v>19</v>
      </c>
      <c r="O7" s="25"/>
      <c r="P7" s="22" t="s">
        <v>20</v>
      </c>
      <c r="Q7" s="27" t="s">
        <v>2</v>
      </c>
      <c r="R7" s="28" t="s">
        <v>2</v>
      </c>
      <c r="S7" s="27" t="s">
        <v>21</v>
      </c>
      <c r="T7" s="29" t="s">
        <v>22</v>
      </c>
      <c r="U7" s="29" t="s">
        <v>23</v>
      </c>
      <c r="V7" s="30"/>
    </row>
    <row r="8" spans="1:1024" x14ac:dyDescent="0.2">
      <c r="A8" s="32" t="s">
        <v>24</v>
      </c>
      <c r="B8" s="33" t="s">
        <v>25</v>
      </c>
      <c r="C8" s="34" t="s">
        <v>26</v>
      </c>
      <c r="D8" s="33" t="s">
        <v>27</v>
      </c>
      <c r="E8" s="33" t="s">
        <v>28</v>
      </c>
      <c r="F8" s="33"/>
      <c r="G8" s="33"/>
      <c r="H8" s="35">
        <v>1</v>
      </c>
      <c r="I8" s="36">
        <v>2</v>
      </c>
      <c r="J8" s="37">
        <v>3</v>
      </c>
      <c r="K8" s="35">
        <v>1</v>
      </c>
      <c r="L8" s="36">
        <v>2</v>
      </c>
      <c r="M8" s="37">
        <v>3</v>
      </c>
      <c r="N8" s="38" t="s">
        <v>29</v>
      </c>
      <c r="O8" s="39"/>
      <c r="P8" s="33" t="s">
        <v>30</v>
      </c>
      <c r="Q8" s="40"/>
      <c r="R8" s="40" t="s">
        <v>31</v>
      </c>
      <c r="S8" s="40"/>
      <c r="T8" s="41"/>
      <c r="U8" s="4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9" customFormat="1" ht="20.100000000000001" customHeight="1" x14ac:dyDescent="0.2">
      <c r="A9" s="101">
        <v>53</v>
      </c>
      <c r="B9" s="42"/>
      <c r="C9" s="43" t="s">
        <v>57</v>
      </c>
      <c r="D9" s="44">
        <v>38645</v>
      </c>
      <c r="E9" s="45"/>
      <c r="F9" s="46" t="s">
        <v>58</v>
      </c>
      <c r="G9" s="46" t="s">
        <v>36</v>
      </c>
      <c r="H9" s="47"/>
      <c r="I9" s="48"/>
      <c r="J9" s="49"/>
      <c r="K9" s="50"/>
      <c r="L9" s="51"/>
      <c r="M9" s="51"/>
      <c r="N9" s="52">
        <f t="shared" ref="N9:N24" si="0">IF(MAX(H9:J9)&lt;0,0,TRUNC(MAX(H9:J9)/1)*1)</f>
        <v>0</v>
      </c>
      <c r="O9" s="52">
        <f t="shared" ref="O9:O24" si="1">IF(MAX(K9:M9)&lt;0,0,TRUNC(MAX(K9:M9)/1)*1)</f>
        <v>0</v>
      </c>
      <c r="P9" s="52">
        <f t="shared" ref="P9:P24" si="2">IF(N9=0,0,IF(O9=0,0,SUM(N9:O9)))</f>
        <v>0</v>
      </c>
      <c r="Q9" s="53" t="str">
        <f t="shared" ref="Q9:Q24" si="3"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53">
        <f>IF(OR(D9="",B9="",V9=""),0,IF(OR(C9="UM",C9="JM",C9="SM",C9="UK",C9="JK",C9="SK"),"",Q9*(IF(ABS(1900-YEAR((V9+1)-D9))&lt;29,0,(VLOOKUP((YEAR(V9)-YEAR(D9)),'Meltzer-Malone'!$A$3:$B$63,2))))))</f>
        <v>0</v>
      </c>
      <c r="S9" s="54"/>
      <c r="T9" s="55"/>
      <c r="U9" s="56" t="str">
        <f t="shared" ref="U9:U24" si="4"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57">
        <f>R5</f>
        <v>0</v>
      </c>
      <c r="W9" s="58"/>
      <c r="X9" s="58"/>
    </row>
    <row r="10" spans="1:1024" ht="20.100000000000001" customHeight="1" x14ac:dyDescent="0.2">
      <c r="A10" s="60">
        <v>53</v>
      </c>
      <c r="B10" s="42"/>
      <c r="C10" s="43" t="s">
        <v>57</v>
      </c>
      <c r="D10" s="44">
        <v>38239</v>
      </c>
      <c r="E10" s="45"/>
      <c r="F10" s="46" t="s">
        <v>59</v>
      </c>
      <c r="G10" s="46" t="s">
        <v>60</v>
      </c>
      <c r="H10" s="61"/>
      <c r="I10" s="62"/>
      <c r="J10" s="63"/>
      <c r="K10" s="50"/>
      <c r="L10" s="51"/>
      <c r="M10" s="51"/>
      <c r="N10" s="52">
        <f t="shared" si="0"/>
        <v>0</v>
      </c>
      <c r="O10" s="52">
        <f t="shared" si="1"/>
        <v>0</v>
      </c>
      <c r="P10" s="52">
        <f t="shared" si="2"/>
        <v>0</v>
      </c>
      <c r="Q10" s="53" t="str">
        <f t="shared" si="3"/>
        <v/>
      </c>
      <c r="R10" s="53">
        <f>IF(OR(D10="",B10="",V10=""),0,IF(OR(C10="UM",C10="JM",C10="SM",C10="UK",C10="JK",C10="SK"),"",Q10*(IF(ABS(1900-YEAR((V10+1)-D10))&lt;29,0,(VLOOKUP((YEAR(V10)-YEAR(D10)),'Meltzer-Malone'!$A$3:$B$63,2))))))</f>
        <v>0</v>
      </c>
      <c r="S10" s="64"/>
      <c r="T10" s="65"/>
      <c r="U10" s="56" t="str">
        <f t="shared" si="4"/>
        <v/>
      </c>
      <c r="V10" s="57">
        <f>R5</f>
        <v>0</v>
      </c>
      <c r="W10" s="58"/>
      <c r="X10" s="58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60">
        <v>58</v>
      </c>
      <c r="B11" s="42"/>
      <c r="C11" s="43" t="s">
        <v>57</v>
      </c>
      <c r="D11" s="44">
        <v>36902</v>
      </c>
      <c r="E11" s="45"/>
      <c r="F11" s="46" t="s">
        <v>61</v>
      </c>
      <c r="G11" s="46" t="s">
        <v>36</v>
      </c>
      <c r="H11" s="61"/>
      <c r="I11" s="62"/>
      <c r="J11" s="63"/>
      <c r="K11" s="50"/>
      <c r="L11" s="51"/>
      <c r="M11" s="51"/>
      <c r="N11" s="52">
        <f t="shared" si="0"/>
        <v>0</v>
      </c>
      <c r="O11" s="52">
        <f t="shared" si="1"/>
        <v>0</v>
      </c>
      <c r="P11" s="52">
        <f t="shared" si="2"/>
        <v>0</v>
      </c>
      <c r="Q11" s="53" t="str">
        <f t="shared" si="3"/>
        <v/>
      </c>
      <c r="R11" s="53">
        <f>IF(OR(D11="",B11="",V11=""),0,IF(OR(C11="UM",C11="JM",C11="SM",C11="UK",C11="JK",C11="SK"),"",Q11*(IF(ABS(1900-YEAR((V11+1)-D11))&lt;29,0,(VLOOKUP((YEAR(V11)-YEAR(D11)),'Meltzer-Malone'!$A$3:$B$63,2))))))</f>
        <v>0</v>
      </c>
      <c r="S11" s="64"/>
      <c r="T11" s="65"/>
      <c r="U11" s="56" t="str">
        <f t="shared" si="4"/>
        <v/>
      </c>
      <c r="V11" s="57">
        <f>R5</f>
        <v>0</v>
      </c>
      <c r="W11" s="58"/>
      <c r="X11" s="5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0.100000000000001" customHeight="1" x14ac:dyDescent="0.2">
      <c r="A12" s="60">
        <v>58</v>
      </c>
      <c r="B12" s="42"/>
      <c r="C12" s="43" t="s">
        <v>57</v>
      </c>
      <c r="D12" s="44">
        <v>38296</v>
      </c>
      <c r="E12" s="45"/>
      <c r="F12" s="46" t="s">
        <v>62</v>
      </c>
      <c r="G12" s="46" t="s">
        <v>36</v>
      </c>
      <c r="H12" s="61"/>
      <c r="I12" s="62"/>
      <c r="J12" s="63"/>
      <c r="K12" s="50"/>
      <c r="L12" s="51"/>
      <c r="M12" s="51"/>
      <c r="N12" s="52">
        <f t="shared" si="0"/>
        <v>0</v>
      </c>
      <c r="O12" s="52">
        <f t="shared" si="1"/>
        <v>0</v>
      </c>
      <c r="P12" s="52">
        <f t="shared" si="2"/>
        <v>0</v>
      </c>
      <c r="Q12" s="53" t="str">
        <f t="shared" si="3"/>
        <v/>
      </c>
      <c r="R12" s="53">
        <f>IF(OR(D12="",B12="",V12=""),0,IF(OR(C12="UM",C12="JM",C12="SM",C12="UK",C12="JK",C12="SK"),"",Q12*(IF(ABS(1900-YEAR((V12+1)-D12))&lt;29,0,(VLOOKUP((YEAR(V12)-YEAR(D12)),'Meltzer-Malone'!$A$3:$B$63,2))))))</f>
        <v>0</v>
      </c>
      <c r="S12" s="64"/>
      <c r="T12" s="65"/>
      <c r="U12" s="56" t="str">
        <f t="shared" si="4"/>
        <v/>
      </c>
      <c r="V12" s="57">
        <f>R5</f>
        <v>0</v>
      </c>
      <c r="W12" s="58"/>
      <c r="X12" s="58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">
      <c r="A13" s="60">
        <v>63</v>
      </c>
      <c r="B13" s="42"/>
      <c r="C13" s="43" t="s">
        <v>57</v>
      </c>
      <c r="D13" s="44">
        <v>36912</v>
      </c>
      <c r="E13" s="45"/>
      <c r="F13" s="46" t="s">
        <v>63</v>
      </c>
      <c r="G13" s="46" t="s">
        <v>36</v>
      </c>
      <c r="H13" s="61"/>
      <c r="I13" s="62"/>
      <c r="J13" s="63"/>
      <c r="K13" s="50"/>
      <c r="L13" s="51"/>
      <c r="M13" s="51"/>
      <c r="N13" s="52">
        <f t="shared" si="0"/>
        <v>0</v>
      </c>
      <c r="O13" s="52">
        <f t="shared" si="1"/>
        <v>0</v>
      </c>
      <c r="P13" s="52">
        <f t="shared" si="2"/>
        <v>0</v>
      </c>
      <c r="Q13" s="53" t="str">
        <f t="shared" si="3"/>
        <v/>
      </c>
      <c r="R13" s="53">
        <f>IF(OR(D13="",B13="",V13=""),0,IF(OR(C13="UM",C13="JM",C13="SM",C13="UK",C13="JK",C13="SK"),"",Q13*(IF(ABS(1900-YEAR((V13+1)-D13))&lt;29,0,(VLOOKUP((YEAR(V13)-YEAR(D13)),'Meltzer-Malone'!$A$3:$B$63,2))))))</f>
        <v>0</v>
      </c>
      <c r="S13" s="64"/>
      <c r="T13" s="65"/>
      <c r="U13" s="56" t="str">
        <f t="shared" si="4"/>
        <v/>
      </c>
      <c r="V13" s="57">
        <f>R5</f>
        <v>0</v>
      </c>
      <c r="W13" s="58"/>
      <c r="X13" s="58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0.100000000000001" customHeight="1" x14ac:dyDescent="0.2">
      <c r="A14" s="60">
        <v>75</v>
      </c>
      <c r="B14" s="42"/>
      <c r="C14" s="43" t="s">
        <v>57</v>
      </c>
      <c r="D14" s="44">
        <v>37889</v>
      </c>
      <c r="E14" s="45"/>
      <c r="F14" s="46" t="s">
        <v>64</v>
      </c>
      <c r="G14" s="46" t="s">
        <v>36</v>
      </c>
      <c r="H14" s="61"/>
      <c r="I14" s="62"/>
      <c r="J14" s="63"/>
      <c r="K14" s="50"/>
      <c r="L14" s="51"/>
      <c r="M14" s="51"/>
      <c r="N14" s="52">
        <f t="shared" si="0"/>
        <v>0</v>
      </c>
      <c r="O14" s="52">
        <f t="shared" si="1"/>
        <v>0</v>
      </c>
      <c r="P14" s="52">
        <f t="shared" si="2"/>
        <v>0</v>
      </c>
      <c r="Q14" s="53" t="str">
        <f t="shared" si="3"/>
        <v/>
      </c>
      <c r="R14" s="53">
        <f>IF(OR(D14="",B14="",V14=""),0,IF(OR(C14="UM",C14="JM",C14="SM",C14="UK",C14="JK",C14="SK"),"",Q14*(IF(ABS(1900-YEAR((V14+1)-D14))&lt;29,0,(VLOOKUP((YEAR(V14)-YEAR(D14)),'Meltzer-Malone'!$A$3:$B$63,2))))))</f>
        <v>0</v>
      </c>
      <c r="S14" s="64"/>
      <c r="T14" s="65"/>
      <c r="U14" s="56" t="str">
        <f t="shared" si="4"/>
        <v/>
      </c>
      <c r="V14" s="57">
        <f>R5</f>
        <v>0</v>
      </c>
      <c r="W14" s="58"/>
      <c r="X14" s="58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0.100000000000001" customHeight="1" x14ac:dyDescent="0.2">
      <c r="A15" s="60">
        <v>48</v>
      </c>
      <c r="B15" s="42"/>
      <c r="C15" s="43" t="s">
        <v>65</v>
      </c>
      <c r="D15" s="44">
        <v>36181</v>
      </c>
      <c r="E15" s="45"/>
      <c r="F15" s="46" t="s">
        <v>66</v>
      </c>
      <c r="G15" s="46" t="s">
        <v>43</v>
      </c>
      <c r="H15" s="61"/>
      <c r="I15" s="62"/>
      <c r="J15" s="63"/>
      <c r="K15" s="50"/>
      <c r="L15" s="51"/>
      <c r="M15" s="51"/>
      <c r="N15" s="52">
        <f t="shared" si="0"/>
        <v>0</v>
      </c>
      <c r="O15" s="52">
        <f t="shared" si="1"/>
        <v>0</v>
      </c>
      <c r="P15" s="52">
        <f t="shared" si="2"/>
        <v>0</v>
      </c>
      <c r="Q15" s="53" t="str">
        <f t="shared" si="3"/>
        <v/>
      </c>
      <c r="R15" s="53">
        <f>IF(OR(D15="",B15="",V15=""),0,IF(OR(C15="UM",C15="JM",C15="SM",C15="UK",C15="JK",C15="SK"),"",Q15*(IF(ABS(1900-YEAR((V15+1)-D15))&lt;29,0,(VLOOKUP((YEAR(V15)-YEAR(D15)),'Meltzer-Malone'!$A$3:$B$63,2))))))</f>
        <v>0</v>
      </c>
      <c r="S15" s="64"/>
      <c r="T15" s="65"/>
      <c r="U15" s="56" t="str">
        <f t="shared" si="4"/>
        <v/>
      </c>
      <c r="V15" s="57">
        <f>R5</f>
        <v>0</v>
      </c>
      <c r="W15" s="58"/>
      <c r="X15" s="58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0.100000000000001" customHeight="1" x14ac:dyDescent="0.2">
      <c r="A16" s="60">
        <v>75</v>
      </c>
      <c r="B16" s="42"/>
      <c r="C16" s="43" t="s">
        <v>65</v>
      </c>
      <c r="D16" s="44">
        <v>35877</v>
      </c>
      <c r="E16" s="45"/>
      <c r="F16" s="46" t="s">
        <v>67</v>
      </c>
      <c r="G16" s="46" t="s">
        <v>34</v>
      </c>
      <c r="H16" s="61"/>
      <c r="I16" s="62"/>
      <c r="J16" s="63"/>
      <c r="K16" s="50"/>
      <c r="L16" s="51"/>
      <c r="M16" s="51"/>
      <c r="N16" s="52">
        <f t="shared" si="0"/>
        <v>0</v>
      </c>
      <c r="O16" s="52">
        <f t="shared" si="1"/>
        <v>0</v>
      </c>
      <c r="P16" s="52">
        <f t="shared" si="2"/>
        <v>0</v>
      </c>
      <c r="Q16" s="53" t="str">
        <f t="shared" si="3"/>
        <v/>
      </c>
      <c r="R16" s="53">
        <f>IF(OR(D16="",B16="",V16=""),0,IF(OR(C16="UM",C16="JM",C16="SM",C16="UK",C16="JK",C16="SK"),"",Q16*(IF(ABS(1900-YEAR((V16+1)-D16))&lt;29,0,(VLOOKUP((YEAR(V16)-YEAR(D16)),'Meltzer-Malone'!$A$3:$B$63,2))))))</f>
        <v>0</v>
      </c>
      <c r="S16" s="64"/>
      <c r="T16" s="65"/>
      <c r="U16" s="56" t="str">
        <f t="shared" si="4"/>
        <v/>
      </c>
      <c r="V16" s="57">
        <f>R5</f>
        <v>0</v>
      </c>
      <c r="W16" s="58"/>
      <c r="X16" s="5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0.100000000000001" customHeight="1" x14ac:dyDescent="0.2">
      <c r="A17" s="60">
        <v>75</v>
      </c>
      <c r="B17" s="42"/>
      <c r="C17" s="43" t="s">
        <v>65</v>
      </c>
      <c r="D17" s="44">
        <v>36231</v>
      </c>
      <c r="E17" s="45"/>
      <c r="F17" s="46" t="s">
        <v>68</v>
      </c>
      <c r="G17" s="46" t="s">
        <v>60</v>
      </c>
      <c r="H17" s="61"/>
      <c r="I17" s="62"/>
      <c r="J17" s="63"/>
      <c r="K17" s="50"/>
      <c r="L17" s="51"/>
      <c r="M17" s="51"/>
      <c r="N17" s="52">
        <f t="shared" si="0"/>
        <v>0</v>
      </c>
      <c r="O17" s="52">
        <f t="shared" si="1"/>
        <v>0</v>
      </c>
      <c r="P17" s="52">
        <f t="shared" si="2"/>
        <v>0</v>
      </c>
      <c r="Q17" s="53" t="str">
        <f t="shared" si="3"/>
        <v/>
      </c>
      <c r="R17" s="53">
        <f>IF(OR(D17="",B17="",V17=""),0,IF(OR(C17="UM",C17="JM",C17="SM",C17="UK",C17="JK",C17="SK"),"",Q17*(IF(ABS(1900-YEAR((V17+1)-D17))&lt;29,0,(VLOOKUP((YEAR(V17)-YEAR(D17)),'Meltzer-Malone'!$A$3:$B$63,2))))))</f>
        <v>0</v>
      </c>
      <c r="S17" s="64"/>
      <c r="T17" s="65"/>
      <c r="U17" s="56" t="str">
        <f t="shared" si="4"/>
        <v/>
      </c>
      <c r="V17" s="57">
        <f>R5</f>
        <v>0</v>
      </c>
      <c r="W17" s="58"/>
      <c r="X17" s="5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0.100000000000001" customHeight="1" x14ac:dyDescent="0.2">
      <c r="A18" s="60"/>
      <c r="B18" s="42"/>
      <c r="C18" s="43"/>
      <c r="D18" s="44"/>
      <c r="E18" s="45"/>
      <c r="F18" s="46"/>
      <c r="G18" s="46"/>
      <c r="H18" s="61"/>
      <c r="I18" s="62"/>
      <c r="J18" s="63"/>
      <c r="K18" s="50"/>
      <c r="L18" s="51"/>
      <c r="M18" s="51"/>
      <c r="N18" s="52">
        <f t="shared" si="0"/>
        <v>0</v>
      </c>
      <c r="O18" s="52">
        <f t="shared" si="1"/>
        <v>0</v>
      </c>
      <c r="P18" s="52">
        <f t="shared" si="2"/>
        <v>0</v>
      </c>
      <c r="Q18" s="53" t="str">
        <f t="shared" si="3"/>
        <v/>
      </c>
      <c r="R18" s="53">
        <f>IF(OR(D18="",B18="",V18=""),0,IF(OR(C18="UM",C18="JM",C18="SM",C18="UK",C18="JK",C18="SK"),"",Q18*(IF(ABS(1900-YEAR((V18+1)-D18))&lt;29,0,(VLOOKUP((YEAR(V18)-YEAR(D18)),'Meltzer-Malone'!$A$3:$B$63,2))))))</f>
        <v>0</v>
      </c>
      <c r="S18" s="64"/>
      <c r="T18" s="65"/>
      <c r="U18" s="56" t="str">
        <f t="shared" si="4"/>
        <v/>
      </c>
      <c r="V18" s="57">
        <f>R5</f>
        <v>0</v>
      </c>
      <c r="W18" s="58"/>
      <c r="X18" s="5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0.100000000000001" customHeight="1" x14ac:dyDescent="0.2">
      <c r="A19" s="60">
        <v>63</v>
      </c>
      <c r="B19" s="42"/>
      <c r="C19" s="43" t="s">
        <v>69</v>
      </c>
      <c r="D19" s="44">
        <v>29339</v>
      </c>
      <c r="E19" s="45"/>
      <c r="F19" s="46" t="s">
        <v>70</v>
      </c>
      <c r="G19" s="46" t="s">
        <v>71</v>
      </c>
      <c r="H19" s="61"/>
      <c r="I19" s="62"/>
      <c r="J19" s="63"/>
      <c r="K19" s="50"/>
      <c r="L19" s="51"/>
      <c r="M19" s="51"/>
      <c r="N19" s="52">
        <f t="shared" si="0"/>
        <v>0</v>
      </c>
      <c r="O19" s="52">
        <f t="shared" si="1"/>
        <v>0</v>
      </c>
      <c r="P19" s="52">
        <f t="shared" si="2"/>
        <v>0</v>
      </c>
      <c r="Q19" s="53" t="str">
        <f t="shared" si="3"/>
        <v/>
      </c>
      <c r="R19" s="53">
        <f>IF(OR(D19="",B19="",V19=""),0,IF(OR(C19="UM",C19="JM",C19="SM",C19="UK",C19="JK",C19="SK"),"",Q19*(IF(ABS(1900-YEAR((V19+1)-D19))&lt;29,0,(VLOOKUP((YEAR(V19)-YEAR(D19)),'Meltzer-Malone'!$A$3:$B$63,2))))))</f>
        <v>0</v>
      </c>
      <c r="S19" s="64"/>
      <c r="T19" s="65"/>
      <c r="U19" s="56" t="str">
        <f t="shared" si="4"/>
        <v/>
      </c>
      <c r="V19" s="57">
        <f>R5</f>
        <v>0</v>
      </c>
      <c r="W19" s="58"/>
      <c r="X19" s="58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0.100000000000001" customHeight="1" x14ac:dyDescent="0.2">
      <c r="A20" s="60">
        <v>75</v>
      </c>
      <c r="B20" s="42"/>
      <c r="C20" s="43" t="s">
        <v>69</v>
      </c>
      <c r="D20" s="44">
        <v>30517</v>
      </c>
      <c r="E20" s="45"/>
      <c r="F20" s="46" t="s">
        <v>72</v>
      </c>
      <c r="G20" s="46" t="s">
        <v>34</v>
      </c>
      <c r="H20" s="61"/>
      <c r="I20" s="62"/>
      <c r="J20" s="63"/>
      <c r="K20" s="50"/>
      <c r="L20" s="51"/>
      <c r="M20" s="51"/>
      <c r="N20" s="52">
        <f t="shared" si="0"/>
        <v>0</v>
      </c>
      <c r="O20" s="52">
        <f t="shared" si="1"/>
        <v>0</v>
      </c>
      <c r="P20" s="52">
        <f t="shared" si="2"/>
        <v>0</v>
      </c>
      <c r="Q20" s="53" t="str">
        <f t="shared" si="3"/>
        <v/>
      </c>
      <c r="R20" s="53">
        <f>IF(OR(D20="",B20="",V20=""),0,IF(OR(C20="UM",C20="JM",C20="SM",C20="UK",C20="JK",C20="SK"),"",Q20*(IF(ABS(1900-YEAR((V20+1)-D20))&lt;29,0,(VLOOKUP((YEAR(V20)-YEAR(D20)),'Meltzer-Malone'!$A$3:$B$63,2))))))</f>
        <v>0</v>
      </c>
      <c r="S20" s="64"/>
      <c r="T20" s="65"/>
      <c r="U20" s="56" t="str">
        <f t="shared" si="4"/>
        <v/>
      </c>
      <c r="V20" s="57">
        <f>R5</f>
        <v>0</v>
      </c>
      <c r="W20" s="58"/>
      <c r="X20" s="58"/>
      <c r="Y20" s="31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20.100000000000001" customHeight="1" x14ac:dyDescent="0.2">
      <c r="A21" s="60" t="s">
        <v>73</v>
      </c>
      <c r="B21" s="42"/>
      <c r="C21" s="43" t="s">
        <v>73</v>
      </c>
      <c r="D21" s="44" t="s">
        <v>73</v>
      </c>
      <c r="E21" s="45"/>
      <c r="F21" s="46" t="s">
        <v>73</v>
      </c>
      <c r="G21" s="46" t="s">
        <v>73</v>
      </c>
      <c r="H21" s="61"/>
      <c r="I21" s="62"/>
      <c r="J21" s="63"/>
      <c r="K21" s="50"/>
      <c r="L21" s="51"/>
      <c r="M21" s="51"/>
      <c r="N21" s="52">
        <f t="shared" si="0"/>
        <v>0</v>
      </c>
      <c r="O21" s="52">
        <f t="shared" si="1"/>
        <v>0</v>
      </c>
      <c r="P21" s="52">
        <f t="shared" si="2"/>
        <v>0</v>
      </c>
      <c r="Q21" s="53" t="str">
        <f t="shared" si="3"/>
        <v/>
      </c>
      <c r="R21" s="53">
        <f>IF(OR(D21="",B21="",V21=""),0,IF(OR(C21="UM",C21="JM",C21="SM",C21="UK",C21="JK",C21="SK"),"",Q21*(IF(ABS(1900-YEAR((V21+1)-D21))&lt;29,0,(VLOOKUP((YEAR(V21)-YEAR(D21)),'Meltzer-Malone'!$A$3:$B$63,2))))))</f>
        <v>0</v>
      </c>
      <c r="S21" s="64"/>
      <c r="T21" s="65"/>
      <c r="U21" s="56" t="str">
        <f t="shared" si="4"/>
        <v/>
      </c>
      <c r="V21" s="57">
        <f>R5</f>
        <v>0</v>
      </c>
      <c r="W21" s="58"/>
      <c r="X21" s="58"/>
      <c r="Y21" s="3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0.100000000000001" customHeight="1" x14ac:dyDescent="0.2">
      <c r="A22" s="60"/>
      <c r="B22" s="42"/>
      <c r="C22" s="43"/>
      <c r="D22" s="44"/>
      <c r="E22" s="45"/>
      <c r="F22" s="46"/>
      <c r="G22" s="46"/>
      <c r="H22" s="61"/>
      <c r="I22" s="62"/>
      <c r="J22" s="63"/>
      <c r="K22" s="50"/>
      <c r="L22" s="51"/>
      <c r="M22" s="51"/>
      <c r="N22" s="52">
        <f t="shared" si="0"/>
        <v>0</v>
      </c>
      <c r="O22" s="52">
        <f t="shared" si="1"/>
        <v>0</v>
      </c>
      <c r="P22" s="52">
        <f t="shared" si="2"/>
        <v>0</v>
      </c>
      <c r="Q22" s="53" t="str">
        <f t="shared" si="3"/>
        <v/>
      </c>
      <c r="R22" s="53">
        <f>IF(OR(D22="",B22="",V22=""),0,IF(OR(C22="UM",C22="JM",C22="SM",C22="UK",C22="JK",C22="SK"),"",Q22*(IF(ABS(1900-YEAR((V22+1)-D22))&lt;29,0,(VLOOKUP((YEAR(V22)-YEAR(D22)),'Meltzer-Malone'!$A$3:$B$63,2))))))</f>
        <v>0</v>
      </c>
      <c r="S22" s="64"/>
      <c r="T22" s="65"/>
      <c r="U22" s="56" t="str">
        <f t="shared" si="4"/>
        <v/>
      </c>
      <c r="V22" s="57">
        <f>R5</f>
        <v>0</v>
      </c>
      <c r="W22" s="58"/>
      <c r="X22" s="58"/>
      <c r="Y22" s="31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0.100000000000001" customHeight="1" x14ac:dyDescent="0.2">
      <c r="A23" s="60"/>
      <c r="B23" s="42"/>
      <c r="C23" s="43"/>
      <c r="D23" s="44"/>
      <c r="E23" s="45"/>
      <c r="F23" s="46"/>
      <c r="G23" s="46"/>
      <c r="H23" s="61"/>
      <c r="I23" s="62"/>
      <c r="J23" s="63"/>
      <c r="K23" s="50"/>
      <c r="L23" s="51"/>
      <c r="M23" s="51"/>
      <c r="N23" s="52">
        <f t="shared" si="0"/>
        <v>0</v>
      </c>
      <c r="O23" s="52">
        <f t="shared" si="1"/>
        <v>0</v>
      </c>
      <c r="P23" s="52">
        <f t="shared" si="2"/>
        <v>0</v>
      </c>
      <c r="Q23" s="53" t="str">
        <f t="shared" si="3"/>
        <v/>
      </c>
      <c r="R23" s="53">
        <f>IF(OR(D23="",B23="",V23=""),0,IF(OR(C23="UM",C23="JM",C23="SM",C23="UK",C23="JK",C23="SK"),"",Q23*(IF(ABS(1900-YEAR((V23+1)-D23))&lt;29,0,(VLOOKUP((YEAR(V23)-YEAR(D23)),'Meltzer-Malone'!$A$3:$B$63,2))))))</f>
        <v>0</v>
      </c>
      <c r="S23" s="64"/>
      <c r="T23" s="65"/>
      <c r="U23" s="56" t="str">
        <f t="shared" si="4"/>
        <v/>
      </c>
      <c r="V23" s="57">
        <f>R5</f>
        <v>0</v>
      </c>
      <c r="W23" s="58"/>
      <c r="X23" s="58"/>
      <c r="Y23" s="31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20.100000000000001" customHeight="1" x14ac:dyDescent="0.2">
      <c r="A24" s="60"/>
      <c r="B24" s="42"/>
      <c r="C24" s="43"/>
      <c r="D24" s="44"/>
      <c r="E24" s="45"/>
      <c r="F24" s="46"/>
      <c r="G24" s="46"/>
      <c r="H24" s="66"/>
      <c r="I24" s="67"/>
      <c r="J24" s="68"/>
      <c r="K24" s="50"/>
      <c r="L24" s="51"/>
      <c r="M24" s="51"/>
      <c r="N24" s="52">
        <f t="shared" si="0"/>
        <v>0</v>
      </c>
      <c r="O24" s="52">
        <f t="shared" si="1"/>
        <v>0</v>
      </c>
      <c r="P24" s="69">
        <f t="shared" si="2"/>
        <v>0</v>
      </c>
      <c r="Q24" s="53" t="str">
        <f t="shared" si="3"/>
        <v/>
      </c>
      <c r="R24" s="53">
        <f>IF(OR(D24="",B24="",V24=""),0,IF(OR(C24="UM",C24="JM",C24="SM",C24="UK",C24="JK",C24="SK"),"",Q24*(IF(ABS(1900-YEAR((V24+1)-D24))&lt;29,0,(VLOOKUP((YEAR(V24)-YEAR(D24)),'Meltzer-Malone'!$A$3:$B$63,2))))))</f>
        <v>0</v>
      </c>
      <c r="S24" s="70"/>
      <c r="T24" s="71"/>
      <c r="U24" s="56" t="str">
        <f t="shared" si="4"/>
        <v/>
      </c>
      <c r="V24" s="57">
        <f>R5</f>
        <v>0</v>
      </c>
      <c r="W24" s="58"/>
      <c r="X24" s="58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81" customFormat="1" ht="9" customHeight="1" x14ac:dyDescent="0.2">
      <c r="A25" s="72"/>
      <c r="B25" s="73"/>
      <c r="C25" s="74"/>
      <c r="D25" s="75"/>
      <c r="E25" s="75"/>
      <c r="F25" s="72"/>
      <c r="G25" s="72"/>
      <c r="H25" s="76"/>
      <c r="I25" s="77"/>
      <c r="J25" s="76"/>
      <c r="K25" s="76"/>
      <c r="L25" s="76"/>
      <c r="M25" s="76"/>
      <c r="N25" s="74"/>
      <c r="O25" s="74"/>
      <c r="P25" s="74"/>
      <c r="Q25" s="78"/>
      <c r="R25" s="78"/>
      <c r="S25" s="78"/>
      <c r="T25" s="79"/>
      <c r="U25" s="80"/>
      <c r="V25" s="31"/>
      <c r="W25" s="58"/>
      <c r="X25" s="58"/>
      <c r="Y25" s="31"/>
    </row>
    <row r="26" spans="1:1024" x14ac:dyDescent="0.2">
      <c r="A26"/>
      <c r="B26"/>
      <c r="C26"/>
      <c r="D26"/>
      <c r="E26"/>
      <c r="F26"/>
      <c r="G26"/>
      <c r="H26" s="14"/>
      <c r="I26" s="82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/>
      <c r="V26"/>
      <c r="W26"/>
      <c r="X26"/>
      <c r="Y26" s="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20" customFormat="1" ht="15.75" x14ac:dyDescent="0.25">
      <c r="A27" s="83" t="s">
        <v>46</v>
      </c>
      <c r="C27" s="1"/>
      <c r="D27" s="1"/>
      <c r="E27" s="1"/>
      <c r="F27" s="1"/>
      <c r="G27" s="84" t="s">
        <v>47</v>
      </c>
      <c r="H27" s="85"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Y27" s="31"/>
    </row>
    <row r="28" spans="1:1024" ht="15" x14ac:dyDescent="0.25">
      <c r="A28"/>
      <c r="B28" s="20"/>
      <c r="C28" s="1"/>
      <c r="D28" s="1"/>
      <c r="E28" s="1"/>
      <c r="F28" s="1"/>
      <c r="G28" s="86"/>
      <c r="H28" s="85">
        <v>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.75" x14ac:dyDescent="0.25">
      <c r="A29" s="83" t="s">
        <v>48</v>
      </c>
      <c r="B29" s="20"/>
      <c r="C29" s="1"/>
      <c r="D29" s="1"/>
      <c r="E29" s="1"/>
      <c r="F29" s="1"/>
      <c r="G29" s="87"/>
      <c r="H29" s="85">
        <v>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x14ac:dyDescent="0.25">
      <c r="A30"/>
      <c r="B30" s="20"/>
      <c r="C30" s="1"/>
      <c r="D30" s="1"/>
      <c r="E30" s="1"/>
      <c r="F30" s="1"/>
      <c r="G30" s="87"/>
      <c r="H30" s="8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x14ac:dyDescent="0.25">
      <c r="A31"/>
      <c r="B31" s="20"/>
      <c r="C31" s="1"/>
      <c r="D31" s="1"/>
      <c r="E31" s="1"/>
      <c r="F31" s="1"/>
      <c r="G31" s="87"/>
      <c r="H31" s="85"/>
      <c r="I31" s="85"/>
      <c r="J31" s="88"/>
      <c r="K31" s="88"/>
      <c r="L31" s="88"/>
      <c r="M31" s="88"/>
      <c r="N31" s="88"/>
      <c r="O31" s="88"/>
      <c r="P31" s="88"/>
      <c r="Q31" s="89"/>
      <c r="R31" s="89"/>
      <c r="S31" s="89"/>
      <c r="T31" s="89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5.75" x14ac:dyDescent="0.25">
      <c r="A32" s="20"/>
      <c r="B32"/>
      <c r="C32" s="85"/>
      <c r="D32" s="85"/>
      <c r="E32" s="85"/>
      <c r="F32" s="85"/>
      <c r="G32" s="90" t="s">
        <v>49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.75" x14ac:dyDescent="0.25">
      <c r="A33"/>
      <c r="B33"/>
      <c r="C33" s="91"/>
      <c r="D33" s="92"/>
      <c r="E33" s="92"/>
      <c r="F33" s="93"/>
      <c r="G33" s="90" t="s">
        <v>50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5.75" x14ac:dyDescent="0.25">
      <c r="A34" s="83" t="s">
        <v>51</v>
      </c>
      <c r="B34"/>
      <c r="C34" s="1"/>
      <c r="D34" s="1"/>
      <c r="E34" s="1"/>
      <c r="F34" s="1"/>
      <c r="G34" s="90" t="s">
        <v>52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" x14ac:dyDescent="0.25">
      <c r="A35"/>
      <c r="B35"/>
      <c r="C35" s="1"/>
      <c r="D35" s="1"/>
      <c r="E35" s="1"/>
      <c r="F35" s="1"/>
      <c r="G35" s="94"/>
      <c r="H35" s="85"/>
      <c r="I35" s="9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.75" x14ac:dyDescent="0.25">
      <c r="A36" s="96" t="s">
        <v>53</v>
      </c>
      <c r="B36" s="97"/>
      <c r="C36" s="1"/>
      <c r="D36" s="1"/>
      <c r="E36" s="1"/>
      <c r="F36" s="1"/>
      <c r="G36" s="90" t="s">
        <v>54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" x14ac:dyDescent="0.25">
      <c r="A37"/>
      <c r="B37"/>
      <c r="C37" s="1"/>
      <c r="D37" s="1"/>
      <c r="E37" s="1"/>
      <c r="F37" s="1"/>
      <c r="G37" s="9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13" customFormat="1" ht="15" x14ac:dyDescent="0.25">
      <c r="A38" s="97" t="s">
        <v>55</v>
      </c>
      <c r="B38" s="97"/>
      <c r="C38" s="98" t="s">
        <v>56</v>
      </c>
      <c r="D38" s="99"/>
      <c r="E38" s="99"/>
      <c r="F38" s="10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24">
    <mergeCell ref="C37:F37"/>
    <mergeCell ref="H37:T37"/>
    <mergeCell ref="H38:T38"/>
    <mergeCell ref="C34:F34"/>
    <mergeCell ref="H34:T34"/>
    <mergeCell ref="C35:F35"/>
    <mergeCell ref="C36:F36"/>
    <mergeCell ref="H36:T36"/>
    <mergeCell ref="C30:F30"/>
    <mergeCell ref="I30:T30"/>
    <mergeCell ref="C31:F31"/>
    <mergeCell ref="H32:T32"/>
    <mergeCell ref="H33:T33"/>
    <mergeCell ref="C27:F27"/>
    <mergeCell ref="I27:T27"/>
    <mergeCell ref="C28:F28"/>
    <mergeCell ref="I28:T28"/>
    <mergeCell ref="C29:F29"/>
    <mergeCell ref="I29:T29"/>
    <mergeCell ref="F1:P1"/>
    <mergeCell ref="F2:P2"/>
    <mergeCell ref="C5:F5"/>
    <mergeCell ref="H5:K5"/>
    <mergeCell ref="M5:P5"/>
  </mergeCells>
  <conditionalFormatting sqref="H9:M24">
    <cfRule type="cellIs" dxfId="19" priority="2" operator="between">
      <formula>1</formula>
      <formula>300</formula>
    </cfRule>
    <cfRule type="cellIs" dxfId="18" priority="3" operator="lessThanOrEqual">
      <formula>0</formula>
    </cfRule>
  </conditionalFormatting>
  <pageMargins left="0.27569444444444402" right="0.35416666666666702" top="0.27569444444444402" bottom="0.27569444444444402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38"/>
  <sheetViews>
    <sheetView showGridLines="0" showRowColHeaders="0" showZeros="0" showOutlineSymbols="0" topLeftCell="A9" zoomScaleNormal="100" workbookViewId="0">
      <selection activeCell="F22" sqref="F22"/>
    </sheetView>
  </sheetViews>
  <sheetFormatPr baseColWidth="10" defaultColWidth="9.140625" defaultRowHeight="12.75" x14ac:dyDescent="0.2"/>
  <cols>
    <col min="1" max="1" width="6.28515625" style="8"/>
    <col min="2" max="2" width="8.7109375" style="8"/>
    <col min="3" max="3" width="6.28515625" style="9"/>
    <col min="4" max="4" width="10.5703125" style="8"/>
    <col min="5" max="5" width="3.85546875" style="8"/>
    <col min="6" max="6" width="27.7109375" style="10"/>
    <col min="7" max="7" width="20.42578125" style="10"/>
    <col min="8" max="8" width="7.140625" style="8"/>
    <col min="9" max="9" width="7.140625" style="11"/>
    <col min="10" max="13" width="7.140625" style="8"/>
    <col min="14" max="16" width="7.7109375" style="8"/>
    <col min="17" max="17" width="10.5703125" style="12"/>
    <col min="18" max="18" width="11.28515625" style="12"/>
    <col min="19" max="20" width="5.7109375" style="12"/>
    <col min="21" max="21" width="14.140625" style="13"/>
    <col min="22" max="22" width="0" style="13" hidden="1"/>
    <col min="23" max="256" width="11.42578125" style="13"/>
    <col min="257" max="1025" width="9.140625" style="13"/>
  </cols>
  <sheetData>
    <row r="1" spans="1:1024" ht="53.25" customHeight="1" x14ac:dyDescent="0.8">
      <c r="A1"/>
      <c r="B1"/>
      <c r="C1"/>
      <c r="D1"/>
      <c r="E1"/>
      <c r="F1" s="5" t="s">
        <v>3</v>
      </c>
      <c r="G1" s="5"/>
      <c r="H1" s="5"/>
      <c r="I1" s="5"/>
      <c r="J1" s="5"/>
      <c r="K1" s="5"/>
      <c r="L1" s="5"/>
      <c r="M1" s="5"/>
      <c r="N1" s="5"/>
      <c r="O1" s="5"/>
      <c r="P1" s="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.75" customHeight="1" x14ac:dyDescent="0.5">
      <c r="A2"/>
      <c r="B2"/>
      <c r="C2"/>
      <c r="D2"/>
      <c r="E2"/>
      <c r="F2" s="4" t="s">
        <v>4</v>
      </c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" customHeigh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20" customFormat="1" ht="15.75" x14ac:dyDescent="0.25">
      <c r="A5" s="14"/>
      <c r="B5" s="15" t="s">
        <v>5</v>
      </c>
      <c r="C5" s="3"/>
      <c r="D5" s="3"/>
      <c r="E5" s="3"/>
      <c r="F5" s="3"/>
      <c r="G5" s="16" t="s">
        <v>6</v>
      </c>
      <c r="H5" s="3"/>
      <c r="I5" s="3"/>
      <c r="J5" s="3"/>
      <c r="K5" s="3"/>
      <c r="L5" s="15" t="s">
        <v>7</v>
      </c>
      <c r="M5" s="2"/>
      <c r="N5" s="2"/>
      <c r="O5" s="2"/>
      <c r="P5" s="2"/>
      <c r="Q5" s="15" t="s">
        <v>8</v>
      </c>
      <c r="R5" s="17"/>
      <c r="S5" s="18" t="s">
        <v>9</v>
      </c>
      <c r="T5" s="19">
        <v>1</v>
      </c>
    </row>
    <row r="6" spans="1:1024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31" customFormat="1" x14ac:dyDescent="0.2">
      <c r="A7" s="21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24" t="s">
        <v>17</v>
      </c>
      <c r="J7" s="25"/>
      <c r="K7" s="22"/>
      <c r="L7" s="25" t="s">
        <v>18</v>
      </c>
      <c r="M7" s="25"/>
      <c r="N7" s="26" t="s">
        <v>19</v>
      </c>
      <c r="O7" s="25"/>
      <c r="P7" s="22" t="s">
        <v>20</v>
      </c>
      <c r="Q7" s="27" t="s">
        <v>2</v>
      </c>
      <c r="R7" s="28" t="s">
        <v>2</v>
      </c>
      <c r="S7" s="27" t="s">
        <v>21</v>
      </c>
      <c r="T7" s="29" t="s">
        <v>22</v>
      </c>
      <c r="U7" s="29" t="s">
        <v>23</v>
      </c>
      <c r="V7" s="30"/>
    </row>
    <row r="8" spans="1:1024" x14ac:dyDescent="0.2">
      <c r="A8" s="32" t="s">
        <v>24</v>
      </c>
      <c r="B8" s="33" t="s">
        <v>25</v>
      </c>
      <c r="C8" s="34" t="s">
        <v>26</v>
      </c>
      <c r="D8" s="33" t="s">
        <v>27</v>
      </c>
      <c r="E8" s="33" t="s">
        <v>28</v>
      </c>
      <c r="F8" s="33"/>
      <c r="G8" s="33"/>
      <c r="H8" s="35">
        <v>1</v>
      </c>
      <c r="I8" s="36">
        <v>2</v>
      </c>
      <c r="J8" s="37">
        <v>3</v>
      </c>
      <c r="K8" s="35">
        <v>1</v>
      </c>
      <c r="L8" s="36">
        <v>2</v>
      </c>
      <c r="M8" s="37">
        <v>3</v>
      </c>
      <c r="N8" s="38" t="s">
        <v>29</v>
      </c>
      <c r="O8" s="39"/>
      <c r="P8" s="33" t="s">
        <v>30</v>
      </c>
      <c r="Q8" s="40"/>
      <c r="R8" s="40" t="s">
        <v>31</v>
      </c>
      <c r="S8" s="40"/>
      <c r="T8" s="41"/>
      <c r="U8" s="4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9" customFormat="1" ht="20.100000000000001" customHeight="1" x14ac:dyDescent="0.2">
      <c r="A9" s="60"/>
      <c r="B9" s="42"/>
      <c r="C9" s="43"/>
      <c r="D9" s="44"/>
      <c r="E9" s="45"/>
      <c r="F9" s="46"/>
      <c r="G9" s="46"/>
      <c r="H9" s="47"/>
      <c r="I9" s="48"/>
      <c r="J9" s="49"/>
      <c r="K9" s="50"/>
      <c r="L9" s="51"/>
      <c r="M9" s="51"/>
      <c r="N9" s="52">
        <f t="shared" ref="N9:N24" si="0">IF(MAX(H9:J9)&lt;0,0,TRUNC(MAX(H9:J9)/1)*1)</f>
        <v>0</v>
      </c>
      <c r="O9" s="52">
        <f t="shared" ref="O9:O24" si="1">IF(MAX(K9:M9)&lt;0,0,TRUNC(MAX(K9:M9)/1)*1)</f>
        <v>0</v>
      </c>
      <c r="P9" s="52">
        <f t="shared" ref="P9:P24" si="2">IF(N9=0,0,IF(O9=0,0,SUM(N9:O9)))</f>
        <v>0</v>
      </c>
      <c r="Q9" s="53" t="str">
        <f t="shared" ref="Q9:Q24" si="3"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53">
        <f>IF(OR(D9="",B9="",V9=""),0,IF(OR(C9="UM",C9="JM",C9="SM",C9="UK",C9="JK",C9="SK"),"",Q9*(IF(ABS(1900-YEAR((V9+1)-D9))&lt;29,0,(VLOOKUP((YEAR(V9)-YEAR(D9)),'Meltzer-Malone'!$A$3:$B$63,2))))))</f>
        <v>0</v>
      </c>
      <c r="S9" s="54"/>
      <c r="T9" s="55"/>
      <c r="U9" s="56" t="str">
        <f t="shared" ref="U9:U24" si="4"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57">
        <f>R5</f>
        <v>0</v>
      </c>
      <c r="W9" s="58"/>
      <c r="X9" s="58"/>
    </row>
    <row r="10" spans="1:1024" ht="20.100000000000001" customHeight="1" x14ac:dyDescent="0.2">
      <c r="A10" s="60">
        <v>53</v>
      </c>
      <c r="B10" s="42"/>
      <c r="C10" s="43" t="s">
        <v>74</v>
      </c>
      <c r="D10" s="44">
        <v>34000</v>
      </c>
      <c r="E10" s="45"/>
      <c r="F10" s="46" t="s">
        <v>75</v>
      </c>
      <c r="G10" s="46" t="s">
        <v>43</v>
      </c>
      <c r="H10" s="61"/>
      <c r="I10" s="62"/>
      <c r="J10" s="63"/>
      <c r="K10" s="50"/>
      <c r="L10" s="51"/>
      <c r="M10" s="51"/>
      <c r="N10" s="52">
        <f t="shared" si="0"/>
        <v>0</v>
      </c>
      <c r="O10" s="52">
        <f t="shared" si="1"/>
        <v>0</v>
      </c>
      <c r="P10" s="52">
        <f t="shared" si="2"/>
        <v>0</v>
      </c>
      <c r="Q10" s="53" t="str">
        <f t="shared" si="3"/>
        <v/>
      </c>
      <c r="R10" s="53">
        <f>IF(OR(D10="",B10="",V10=""),0,IF(OR(C10="UM",C10="JM",C10="SM",C10="UK",C10="JK",C10="SK"),"",Q10*(IF(ABS(1900-YEAR((V10+1)-D10))&lt;29,0,(VLOOKUP((YEAR(V10)-YEAR(D10)),'Meltzer-Malone'!$A$3:$B$63,2))))))</f>
        <v>0</v>
      </c>
      <c r="S10" s="64"/>
      <c r="T10" s="65"/>
      <c r="U10" s="56" t="str">
        <f t="shared" si="4"/>
        <v/>
      </c>
      <c r="V10" s="57">
        <f>R5</f>
        <v>0</v>
      </c>
      <c r="W10" s="58"/>
      <c r="X10" s="58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60">
        <v>58</v>
      </c>
      <c r="B11" s="42"/>
      <c r="C11" s="43" t="s">
        <v>74</v>
      </c>
      <c r="D11" s="44">
        <v>33699</v>
      </c>
      <c r="E11" s="45"/>
      <c r="F11" s="46" t="s">
        <v>76</v>
      </c>
      <c r="G11" s="46" t="s">
        <v>34</v>
      </c>
      <c r="H11" s="61"/>
      <c r="I11" s="62"/>
      <c r="J11" s="63"/>
      <c r="K11" s="50"/>
      <c r="L11" s="51"/>
      <c r="M11" s="51"/>
      <c r="N11" s="52">
        <f t="shared" si="0"/>
        <v>0</v>
      </c>
      <c r="O11" s="52">
        <f t="shared" si="1"/>
        <v>0</v>
      </c>
      <c r="P11" s="52">
        <f t="shared" si="2"/>
        <v>0</v>
      </c>
      <c r="Q11" s="53" t="str">
        <f t="shared" si="3"/>
        <v/>
      </c>
      <c r="R11" s="53">
        <f>IF(OR(D11="",B11="",V11=""),0,IF(OR(C11="UM",C11="JM",C11="SM",C11="UK",C11="JK",C11="SK"),"",Q11*(IF(ABS(1900-YEAR((V11+1)-D11))&lt;29,0,(VLOOKUP((YEAR(V11)-YEAR(D11)),'Meltzer-Malone'!$A$3:$B$63,2))))))</f>
        <v>0</v>
      </c>
      <c r="S11" s="64"/>
      <c r="T11" s="65"/>
      <c r="U11" s="56" t="str">
        <f t="shared" si="4"/>
        <v/>
      </c>
      <c r="V11" s="57">
        <f>R5</f>
        <v>0</v>
      </c>
      <c r="W11" s="58"/>
      <c r="X11" s="5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0.100000000000001" customHeight="1" x14ac:dyDescent="0.2">
      <c r="A12" s="60">
        <v>58</v>
      </c>
      <c r="B12" s="42"/>
      <c r="C12" s="43" t="s">
        <v>74</v>
      </c>
      <c r="D12" s="44">
        <v>33921</v>
      </c>
      <c r="E12" s="45"/>
      <c r="F12" s="46" t="s">
        <v>77</v>
      </c>
      <c r="G12" s="46" t="s">
        <v>78</v>
      </c>
      <c r="H12" s="61"/>
      <c r="I12" s="62"/>
      <c r="J12" s="63"/>
      <c r="K12" s="50"/>
      <c r="L12" s="51"/>
      <c r="M12" s="51"/>
      <c r="N12" s="52">
        <f t="shared" si="0"/>
        <v>0</v>
      </c>
      <c r="O12" s="52">
        <f t="shared" si="1"/>
        <v>0</v>
      </c>
      <c r="P12" s="52">
        <f t="shared" si="2"/>
        <v>0</v>
      </c>
      <c r="Q12" s="53" t="str">
        <f t="shared" si="3"/>
        <v/>
      </c>
      <c r="R12" s="53">
        <f>IF(OR(D12="",B12="",V12=""),0,IF(OR(C12="UM",C12="JM",C12="SM",C12="UK",C12="JK",C12="SK"),"",Q12*(IF(ABS(1900-YEAR((V12+1)-D12))&lt;29,0,(VLOOKUP((YEAR(V12)-YEAR(D12)),'Meltzer-Malone'!$A$3:$B$63,2))))))</f>
        <v>0</v>
      </c>
      <c r="S12" s="64"/>
      <c r="T12" s="65"/>
      <c r="U12" s="56" t="str">
        <f t="shared" si="4"/>
        <v/>
      </c>
      <c r="V12" s="57">
        <f>R5</f>
        <v>0</v>
      </c>
      <c r="W12" s="58"/>
      <c r="X12" s="58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">
      <c r="A13" s="60">
        <v>58</v>
      </c>
      <c r="B13" s="42"/>
      <c r="C13" s="43" t="s">
        <v>74</v>
      </c>
      <c r="D13" s="44">
        <v>31750</v>
      </c>
      <c r="E13" s="45"/>
      <c r="F13" s="46" t="s">
        <v>79</v>
      </c>
      <c r="G13" s="46" t="s">
        <v>43</v>
      </c>
      <c r="H13" s="61"/>
      <c r="I13" s="62"/>
      <c r="J13" s="63"/>
      <c r="K13" s="50"/>
      <c r="L13" s="51"/>
      <c r="M13" s="51"/>
      <c r="N13" s="52">
        <f t="shared" si="0"/>
        <v>0</v>
      </c>
      <c r="O13" s="52">
        <f t="shared" si="1"/>
        <v>0</v>
      </c>
      <c r="P13" s="52">
        <f t="shared" si="2"/>
        <v>0</v>
      </c>
      <c r="Q13" s="53" t="str">
        <f t="shared" si="3"/>
        <v/>
      </c>
      <c r="R13" s="53">
        <f>IF(OR(D13="",B13="",V13=""),0,IF(OR(C13="UM",C13="JM",C13="SM",C13="UK",C13="JK",C13="SK"),"",Q13*(IF(ABS(1900-YEAR((V13+1)-D13))&lt;29,0,(VLOOKUP((YEAR(V13)-YEAR(D13)),'Meltzer-Malone'!$A$3:$B$63,2))))))</f>
        <v>0</v>
      </c>
      <c r="S13" s="64"/>
      <c r="T13" s="65"/>
      <c r="U13" s="56" t="str">
        <f t="shared" si="4"/>
        <v/>
      </c>
      <c r="V13" s="57">
        <f>R5</f>
        <v>0</v>
      </c>
      <c r="W13" s="58"/>
      <c r="X13" s="58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0.100000000000001" customHeight="1" x14ac:dyDescent="0.2">
      <c r="A14" s="60">
        <v>58</v>
      </c>
      <c r="B14" s="42"/>
      <c r="C14" s="43" t="s">
        <v>74</v>
      </c>
      <c r="D14" s="44">
        <v>35320</v>
      </c>
      <c r="E14" s="45"/>
      <c r="F14" s="46" t="s">
        <v>80</v>
      </c>
      <c r="G14" s="46" t="s">
        <v>36</v>
      </c>
      <c r="H14" s="61"/>
      <c r="I14" s="62"/>
      <c r="J14" s="63"/>
      <c r="K14" s="50"/>
      <c r="L14" s="51"/>
      <c r="M14" s="51"/>
      <c r="N14" s="52">
        <f t="shared" si="0"/>
        <v>0</v>
      </c>
      <c r="O14" s="52">
        <f t="shared" si="1"/>
        <v>0</v>
      </c>
      <c r="P14" s="52">
        <f t="shared" si="2"/>
        <v>0</v>
      </c>
      <c r="Q14" s="53" t="str">
        <f t="shared" si="3"/>
        <v/>
      </c>
      <c r="R14" s="53">
        <f>IF(OR(D14="",B14="",V14=""),0,IF(OR(C14="UM",C14="JM",C14="SM",C14="UK",C14="JK",C14="SK"),"",Q14*(IF(ABS(1900-YEAR((V14+1)-D14))&lt;29,0,(VLOOKUP((YEAR(V14)-YEAR(D14)),'Meltzer-Malone'!$A$3:$B$63,2))))))</f>
        <v>0</v>
      </c>
      <c r="S14" s="64"/>
      <c r="T14" s="65"/>
      <c r="U14" s="56" t="str">
        <f t="shared" si="4"/>
        <v/>
      </c>
      <c r="V14" s="57">
        <f>R5</f>
        <v>0</v>
      </c>
      <c r="W14" s="58"/>
      <c r="X14" s="58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0.100000000000001" customHeight="1" x14ac:dyDescent="0.2">
      <c r="A15" s="60">
        <v>58</v>
      </c>
      <c r="B15" s="42"/>
      <c r="C15" s="43" t="s">
        <v>74</v>
      </c>
      <c r="D15" s="44">
        <v>32644</v>
      </c>
      <c r="E15" s="45"/>
      <c r="F15" s="46" t="s">
        <v>81</v>
      </c>
      <c r="G15" s="46" t="s">
        <v>60</v>
      </c>
      <c r="H15" s="61"/>
      <c r="I15" s="62"/>
      <c r="J15" s="63"/>
      <c r="K15" s="50"/>
      <c r="L15" s="51"/>
      <c r="M15" s="51"/>
      <c r="N15" s="52">
        <f t="shared" si="0"/>
        <v>0</v>
      </c>
      <c r="O15" s="52">
        <f t="shared" si="1"/>
        <v>0</v>
      </c>
      <c r="P15" s="52">
        <f t="shared" si="2"/>
        <v>0</v>
      </c>
      <c r="Q15" s="53" t="str">
        <f t="shared" si="3"/>
        <v/>
      </c>
      <c r="R15" s="53">
        <f>IF(OR(D15="",B15="",V15=""),0,IF(OR(C15="UM",C15="JM",C15="SM",C15="UK",C15="JK",C15="SK"),"",Q15*(IF(ABS(1900-YEAR((V15+1)-D15))&lt;29,0,(VLOOKUP((YEAR(V15)-YEAR(D15)),'Meltzer-Malone'!$A$3:$B$63,2))))))</f>
        <v>0</v>
      </c>
      <c r="S15" s="64"/>
      <c r="T15" s="65"/>
      <c r="U15" s="56" t="str">
        <f t="shared" si="4"/>
        <v/>
      </c>
      <c r="V15" s="57">
        <f>R5</f>
        <v>0</v>
      </c>
      <c r="W15" s="58"/>
      <c r="X15" s="58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0.100000000000001" customHeight="1" x14ac:dyDescent="0.2">
      <c r="A16" s="60">
        <v>63</v>
      </c>
      <c r="B16" s="42"/>
      <c r="C16" s="43" t="s">
        <v>74</v>
      </c>
      <c r="D16" s="44">
        <v>33812</v>
      </c>
      <c r="E16" s="45"/>
      <c r="F16" s="46" t="s">
        <v>82</v>
      </c>
      <c r="G16" s="46" t="s">
        <v>78</v>
      </c>
      <c r="H16" s="61"/>
      <c r="I16" s="62"/>
      <c r="J16" s="63"/>
      <c r="K16" s="50"/>
      <c r="L16" s="51"/>
      <c r="M16" s="51"/>
      <c r="N16" s="52">
        <f t="shared" si="0"/>
        <v>0</v>
      </c>
      <c r="O16" s="52">
        <f t="shared" si="1"/>
        <v>0</v>
      </c>
      <c r="P16" s="52">
        <f t="shared" si="2"/>
        <v>0</v>
      </c>
      <c r="Q16" s="53" t="str">
        <f t="shared" si="3"/>
        <v/>
      </c>
      <c r="R16" s="53">
        <f>IF(OR(D16="",B16="",V16=""),0,IF(OR(C16="UM",C16="JM",C16="SM",C16="UK",C16="JK",C16="SK"),"",Q16*(IF(ABS(1900-YEAR((V16+1)-D16))&lt;29,0,(VLOOKUP((YEAR(V16)-YEAR(D16)),'Meltzer-Malone'!$A$3:$B$63,2))))))</f>
        <v>0</v>
      </c>
      <c r="S16" s="64"/>
      <c r="T16" s="65"/>
      <c r="U16" s="56" t="str">
        <f t="shared" si="4"/>
        <v/>
      </c>
      <c r="V16" s="57">
        <f>R5</f>
        <v>0</v>
      </c>
      <c r="W16" s="58"/>
      <c r="X16" s="5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0.100000000000001" customHeight="1" x14ac:dyDescent="0.2">
      <c r="A17" s="60">
        <v>63</v>
      </c>
      <c r="B17" s="42"/>
      <c r="C17" s="43" t="s">
        <v>74</v>
      </c>
      <c r="D17" s="44">
        <v>34222</v>
      </c>
      <c r="E17" s="45"/>
      <c r="F17" s="46" t="s">
        <v>83</v>
      </c>
      <c r="G17" s="46" t="s">
        <v>34</v>
      </c>
      <c r="H17" s="61"/>
      <c r="I17" s="62"/>
      <c r="J17" s="63"/>
      <c r="K17" s="50"/>
      <c r="L17" s="51"/>
      <c r="M17" s="51"/>
      <c r="N17" s="52">
        <f t="shared" si="0"/>
        <v>0</v>
      </c>
      <c r="O17" s="52">
        <f t="shared" si="1"/>
        <v>0</v>
      </c>
      <c r="P17" s="52">
        <f t="shared" si="2"/>
        <v>0</v>
      </c>
      <c r="Q17" s="53" t="str">
        <f t="shared" si="3"/>
        <v/>
      </c>
      <c r="R17" s="53">
        <f>IF(OR(D17="",B17="",V17=""),0,IF(OR(C17="UM",C17="JM",C17="SM",C17="UK",C17="JK",C17="SK"),"",Q17*(IF(ABS(1900-YEAR((V17+1)-D17))&lt;29,0,(VLOOKUP((YEAR(V17)-YEAR(D17)),'Meltzer-Malone'!$A$3:$B$63,2))))))</f>
        <v>0</v>
      </c>
      <c r="S17" s="64"/>
      <c r="T17" s="65"/>
      <c r="U17" s="56" t="str">
        <f t="shared" si="4"/>
        <v/>
      </c>
      <c r="V17" s="57">
        <f>R5</f>
        <v>0</v>
      </c>
      <c r="W17" s="58"/>
      <c r="X17" s="5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0.100000000000001" customHeight="1" x14ac:dyDescent="0.2">
      <c r="A18" s="60">
        <v>63</v>
      </c>
      <c r="B18" s="42"/>
      <c r="C18" s="43" t="s">
        <v>74</v>
      </c>
      <c r="D18" s="44">
        <v>32027</v>
      </c>
      <c r="E18" s="45"/>
      <c r="F18" s="46" t="s">
        <v>84</v>
      </c>
      <c r="G18" s="46" t="s">
        <v>34</v>
      </c>
      <c r="H18" s="61"/>
      <c r="I18" s="62"/>
      <c r="J18" s="63"/>
      <c r="K18" s="50"/>
      <c r="L18" s="51"/>
      <c r="M18" s="51"/>
      <c r="N18" s="52">
        <f t="shared" si="0"/>
        <v>0</v>
      </c>
      <c r="O18" s="52">
        <f t="shared" si="1"/>
        <v>0</v>
      </c>
      <c r="P18" s="52">
        <f t="shared" si="2"/>
        <v>0</v>
      </c>
      <c r="Q18" s="53" t="str">
        <f t="shared" si="3"/>
        <v/>
      </c>
      <c r="R18" s="53">
        <f>IF(OR(D18="",B18="",V18=""),0,IF(OR(C18="UM",C18="JM",C18="SM",C18="UK",C18="JK",C18="SK"),"",Q18*(IF(ABS(1900-YEAR((V18+1)-D18))&lt;29,0,(VLOOKUP((YEAR(V18)-YEAR(D18)),'Meltzer-Malone'!$A$3:$B$63,2))))))</f>
        <v>0</v>
      </c>
      <c r="S18" s="64"/>
      <c r="T18" s="65"/>
      <c r="U18" s="56" t="str">
        <f t="shared" si="4"/>
        <v/>
      </c>
      <c r="V18" s="57">
        <f>R5</f>
        <v>0</v>
      </c>
      <c r="W18" s="58"/>
      <c r="X18" s="5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0.100000000000001" customHeight="1" x14ac:dyDescent="0.2">
      <c r="A19" s="60">
        <v>63</v>
      </c>
      <c r="B19" s="42"/>
      <c r="C19" s="43" t="s">
        <v>74</v>
      </c>
      <c r="D19" s="44">
        <v>31741</v>
      </c>
      <c r="E19" s="45"/>
      <c r="F19" s="46" t="s">
        <v>85</v>
      </c>
      <c r="G19" s="46" t="s">
        <v>34</v>
      </c>
      <c r="H19" s="61"/>
      <c r="I19" s="62"/>
      <c r="J19" s="63"/>
      <c r="K19" s="50"/>
      <c r="L19" s="51"/>
      <c r="M19" s="51"/>
      <c r="N19" s="52">
        <f t="shared" si="0"/>
        <v>0</v>
      </c>
      <c r="O19" s="52">
        <f t="shared" si="1"/>
        <v>0</v>
      </c>
      <c r="P19" s="52">
        <f t="shared" si="2"/>
        <v>0</v>
      </c>
      <c r="Q19" s="53" t="str">
        <f t="shared" si="3"/>
        <v/>
      </c>
      <c r="R19" s="53">
        <f>IF(OR(D19="",B19="",V19=""),0,IF(OR(C19="UM",C19="JM",C19="SM",C19="UK",C19="JK",C19="SK"),"",Q19*(IF(ABS(1900-YEAR((V19+1)-D19))&lt;29,0,(VLOOKUP((YEAR(V19)-YEAR(D19)),'Meltzer-Malone'!$A$3:$B$63,2))))))</f>
        <v>0</v>
      </c>
      <c r="S19" s="64"/>
      <c r="T19" s="65"/>
      <c r="U19" s="56" t="str">
        <f t="shared" si="4"/>
        <v/>
      </c>
      <c r="V19" s="57">
        <f>R5</f>
        <v>0</v>
      </c>
      <c r="W19" s="58"/>
      <c r="X19" s="58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0.100000000000001" customHeight="1" x14ac:dyDescent="0.2">
      <c r="A20" s="60">
        <v>63</v>
      </c>
      <c r="B20" s="42"/>
      <c r="C20" s="43" t="s">
        <v>74</v>
      </c>
      <c r="D20" s="44">
        <v>35388</v>
      </c>
      <c r="E20" s="45"/>
      <c r="F20" s="46" t="s">
        <v>86</v>
      </c>
      <c r="G20" s="46" t="s">
        <v>87</v>
      </c>
      <c r="H20" s="61"/>
      <c r="I20" s="62"/>
      <c r="J20" s="63"/>
      <c r="K20" s="50"/>
      <c r="L20" s="51"/>
      <c r="M20" s="51"/>
      <c r="N20" s="52">
        <f t="shared" si="0"/>
        <v>0</v>
      </c>
      <c r="O20" s="52">
        <f t="shared" si="1"/>
        <v>0</v>
      </c>
      <c r="P20" s="52">
        <f t="shared" si="2"/>
        <v>0</v>
      </c>
      <c r="Q20" s="53" t="str">
        <f t="shared" si="3"/>
        <v/>
      </c>
      <c r="R20" s="53">
        <f>IF(OR(D20="",B20="",V20=""),0,IF(OR(C20="UM",C20="JM",C20="SM",C20="UK",C20="JK",C20="SK"),"",Q20*(IF(ABS(1900-YEAR((V20+1)-D20))&lt;29,0,(VLOOKUP((YEAR(V20)-YEAR(D20)),'Meltzer-Malone'!$A$3:$B$63,2))))))</f>
        <v>0</v>
      </c>
      <c r="S20" s="64"/>
      <c r="T20" s="65"/>
      <c r="U20" s="56" t="str">
        <f t="shared" si="4"/>
        <v/>
      </c>
      <c r="V20" s="57">
        <f>R5</f>
        <v>0</v>
      </c>
      <c r="W20" s="58"/>
      <c r="X20" s="58"/>
      <c r="Y20" s="31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20.100000000000001" customHeight="1" x14ac:dyDescent="0.2">
      <c r="A21" s="60">
        <v>63</v>
      </c>
      <c r="B21" s="42"/>
      <c r="C21" s="43" t="s">
        <v>74</v>
      </c>
      <c r="D21" s="44">
        <v>32973</v>
      </c>
      <c r="E21" s="45"/>
      <c r="F21" s="46" t="s">
        <v>88</v>
      </c>
      <c r="G21" s="46" t="s">
        <v>89</v>
      </c>
      <c r="H21" s="61"/>
      <c r="I21" s="62"/>
      <c r="J21" s="63"/>
      <c r="K21" s="50"/>
      <c r="L21" s="51"/>
      <c r="M21" s="51"/>
      <c r="N21" s="52">
        <f t="shared" si="0"/>
        <v>0</v>
      </c>
      <c r="O21" s="52">
        <f t="shared" si="1"/>
        <v>0</v>
      </c>
      <c r="P21" s="52">
        <f t="shared" si="2"/>
        <v>0</v>
      </c>
      <c r="Q21" s="53" t="str">
        <f t="shared" si="3"/>
        <v/>
      </c>
      <c r="R21" s="53">
        <f>IF(OR(D21="",B21="",V21=""),0,IF(OR(C21="UM",C21="JM",C21="SM",C21="UK",C21="JK",C21="SK"),"",Q21*(IF(ABS(1900-YEAR((V21+1)-D21))&lt;29,0,(VLOOKUP((YEAR(V21)-YEAR(D21)),'Meltzer-Malone'!$A$3:$B$63,2))))))</f>
        <v>0</v>
      </c>
      <c r="S21" s="64"/>
      <c r="T21" s="65"/>
      <c r="U21" s="56" t="str">
        <f t="shared" si="4"/>
        <v/>
      </c>
      <c r="V21" s="57">
        <f>R5</f>
        <v>0</v>
      </c>
      <c r="W21" s="58"/>
      <c r="X21" s="58"/>
      <c r="Y21" s="3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0.100000000000001" customHeight="1" x14ac:dyDescent="0.2">
      <c r="A22" s="60" t="s">
        <v>73</v>
      </c>
      <c r="B22" s="42"/>
      <c r="C22" s="43" t="s">
        <v>73</v>
      </c>
      <c r="D22" s="44" t="s">
        <v>73</v>
      </c>
      <c r="E22" s="45"/>
      <c r="F22" s="46" t="s">
        <v>73</v>
      </c>
      <c r="G22" s="46" t="s">
        <v>73</v>
      </c>
      <c r="H22" s="61"/>
      <c r="I22" s="62"/>
      <c r="J22" s="63"/>
      <c r="K22" s="50"/>
      <c r="L22" s="51"/>
      <c r="M22" s="51"/>
      <c r="N22" s="52">
        <f t="shared" si="0"/>
        <v>0</v>
      </c>
      <c r="O22" s="52">
        <f t="shared" si="1"/>
        <v>0</v>
      </c>
      <c r="P22" s="52">
        <f t="shared" si="2"/>
        <v>0</v>
      </c>
      <c r="Q22" s="53" t="str">
        <f t="shared" si="3"/>
        <v/>
      </c>
      <c r="R22" s="53">
        <f>IF(OR(D22="",B22="",V22=""),0,IF(OR(C22="UM",C22="JM",C22="SM",C22="UK",C22="JK",C22="SK"),"",Q22*(IF(ABS(1900-YEAR((V22+1)-D22))&lt;29,0,(VLOOKUP((YEAR(V22)-YEAR(D22)),'Meltzer-Malone'!$A$3:$B$63,2))))))</f>
        <v>0</v>
      </c>
      <c r="S22" s="64"/>
      <c r="T22" s="65"/>
      <c r="U22" s="56" t="str">
        <f t="shared" si="4"/>
        <v/>
      </c>
      <c r="V22" s="57">
        <f>R5</f>
        <v>0</v>
      </c>
      <c r="W22" s="58"/>
      <c r="X22" s="58"/>
      <c r="Y22" s="31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0.100000000000001" customHeight="1" x14ac:dyDescent="0.2">
      <c r="A23" s="60" t="s">
        <v>73</v>
      </c>
      <c r="B23" s="42"/>
      <c r="C23" s="43" t="s">
        <v>73</v>
      </c>
      <c r="D23" s="44" t="s">
        <v>73</v>
      </c>
      <c r="E23" s="45"/>
      <c r="F23" s="46" t="s">
        <v>73</v>
      </c>
      <c r="G23" s="46" t="s">
        <v>73</v>
      </c>
      <c r="H23" s="61"/>
      <c r="I23" s="62"/>
      <c r="J23" s="63"/>
      <c r="K23" s="50"/>
      <c r="L23" s="51"/>
      <c r="M23" s="51"/>
      <c r="N23" s="52">
        <f t="shared" si="0"/>
        <v>0</v>
      </c>
      <c r="O23" s="52">
        <f t="shared" si="1"/>
        <v>0</v>
      </c>
      <c r="P23" s="52">
        <f t="shared" si="2"/>
        <v>0</v>
      </c>
      <c r="Q23" s="53" t="str">
        <f t="shared" si="3"/>
        <v/>
      </c>
      <c r="R23" s="53">
        <f>IF(OR(D23="",B23="",V23=""),0,IF(OR(C23="UM",C23="JM",C23="SM",C23="UK",C23="JK",C23="SK"),"",Q23*(IF(ABS(1900-YEAR((V23+1)-D23))&lt;29,0,(VLOOKUP((YEAR(V23)-YEAR(D23)),'Meltzer-Malone'!$A$3:$B$63,2))))))</f>
        <v>0</v>
      </c>
      <c r="S23" s="64"/>
      <c r="T23" s="65"/>
      <c r="U23" s="56" t="str">
        <f t="shared" si="4"/>
        <v/>
      </c>
      <c r="V23" s="57">
        <f>R5</f>
        <v>0</v>
      </c>
      <c r="W23" s="58"/>
      <c r="X23" s="58"/>
      <c r="Y23" s="31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20.100000000000001" customHeight="1" x14ac:dyDescent="0.2">
      <c r="A24" s="60" t="s">
        <v>73</v>
      </c>
      <c r="B24" s="42"/>
      <c r="C24" s="43" t="s">
        <v>73</v>
      </c>
      <c r="D24" s="44" t="s">
        <v>73</v>
      </c>
      <c r="E24" s="45"/>
      <c r="F24" s="46" t="s">
        <v>73</v>
      </c>
      <c r="G24" s="46" t="s">
        <v>73</v>
      </c>
      <c r="H24" s="66"/>
      <c r="I24" s="67"/>
      <c r="J24" s="68"/>
      <c r="K24" s="50"/>
      <c r="L24" s="51"/>
      <c r="M24" s="51"/>
      <c r="N24" s="52">
        <f t="shared" si="0"/>
        <v>0</v>
      </c>
      <c r="O24" s="52">
        <f t="shared" si="1"/>
        <v>0</v>
      </c>
      <c r="P24" s="69">
        <f t="shared" si="2"/>
        <v>0</v>
      </c>
      <c r="Q24" s="53" t="str">
        <f t="shared" si="3"/>
        <v/>
      </c>
      <c r="R24" s="53">
        <f>IF(OR(D24="",B24="",V24=""),0,IF(OR(C24="UM",C24="JM",C24="SM",C24="UK",C24="JK",C24="SK"),"",Q24*(IF(ABS(1900-YEAR((V24+1)-D24))&lt;29,0,(VLOOKUP((YEAR(V24)-YEAR(D24)),'Meltzer-Malone'!$A$3:$B$63,2))))))</f>
        <v>0</v>
      </c>
      <c r="S24" s="70"/>
      <c r="T24" s="71"/>
      <c r="U24" s="56" t="str">
        <f t="shared" si="4"/>
        <v/>
      </c>
      <c r="V24" s="57">
        <f>R5</f>
        <v>0</v>
      </c>
      <c r="W24" s="58"/>
      <c r="X24" s="58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81" customFormat="1" ht="9" customHeight="1" x14ac:dyDescent="0.2">
      <c r="A25" s="72"/>
      <c r="B25" s="73"/>
      <c r="C25" s="74"/>
      <c r="D25" s="75"/>
      <c r="E25" s="75"/>
      <c r="F25" s="72"/>
      <c r="G25" s="72"/>
      <c r="H25" s="76"/>
      <c r="I25" s="77"/>
      <c r="J25" s="76"/>
      <c r="K25" s="76"/>
      <c r="L25" s="76"/>
      <c r="M25" s="76"/>
      <c r="N25" s="74"/>
      <c r="O25" s="74"/>
      <c r="P25" s="74"/>
      <c r="Q25" s="78"/>
      <c r="R25" s="78"/>
      <c r="S25" s="78"/>
      <c r="T25" s="79"/>
      <c r="U25" s="80"/>
      <c r="V25" s="31"/>
      <c r="W25" s="58"/>
      <c r="X25" s="58"/>
      <c r="Y25" s="31"/>
    </row>
    <row r="26" spans="1:1024" x14ac:dyDescent="0.2">
      <c r="A26"/>
      <c r="B26"/>
      <c r="C26"/>
      <c r="D26"/>
      <c r="E26"/>
      <c r="F26"/>
      <c r="G26"/>
      <c r="H26" s="14"/>
      <c r="I26" s="82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/>
      <c r="V26"/>
      <c r="W26"/>
      <c r="X26"/>
      <c r="Y26" s="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20" customFormat="1" ht="15.75" x14ac:dyDescent="0.25">
      <c r="A27" s="83" t="s">
        <v>46</v>
      </c>
      <c r="C27" s="1"/>
      <c r="D27" s="1"/>
      <c r="E27" s="1"/>
      <c r="F27" s="1"/>
      <c r="G27" s="84" t="s">
        <v>47</v>
      </c>
      <c r="H27" s="85"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Y27" s="31"/>
    </row>
    <row r="28" spans="1:1024" ht="15" x14ac:dyDescent="0.25">
      <c r="A28"/>
      <c r="B28" s="20"/>
      <c r="C28" s="1"/>
      <c r="D28" s="1"/>
      <c r="E28" s="1"/>
      <c r="F28" s="1"/>
      <c r="G28" s="86"/>
      <c r="H28" s="85">
        <v>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.75" x14ac:dyDescent="0.25">
      <c r="A29" s="83" t="s">
        <v>48</v>
      </c>
      <c r="B29" s="20"/>
      <c r="C29" s="1"/>
      <c r="D29" s="1"/>
      <c r="E29" s="1"/>
      <c r="F29" s="1"/>
      <c r="G29" s="87"/>
      <c r="H29" s="85">
        <v>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x14ac:dyDescent="0.25">
      <c r="A30"/>
      <c r="B30" s="20"/>
      <c r="C30" s="1"/>
      <c r="D30" s="1"/>
      <c r="E30" s="1"/>
      <c r="F30" s="1"/>
      <c r="G30" s="87"/>
      <c r="H30" s="8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x14ac:dyDescent="0.25">
      <c r="A31"/>
      <c r="B31" s="20"/>
      <c r="C31" s="1"/>
      <c r="D31" s="1"/>
      <c r="E31" s="1"/>
      <c r="F31" s="1"/>
      <c r="G31" s="87"/>
      <c r="H31" s="85"/>
      <c r="I31" s="85"/>
      <c r="J31" s="88"/>
      <c r="K31" s="88"/>
      <c r="L31" s="88"/>
      <c r="M31" s="88"/>
      <c r="N31" s="88"/>
      <c r="O31" s="88"/>
      <c r="P31" s="88"/>
      <c r="Q31" s="89"/>
      <c r="R31" s="89"/>
      <c r="S31" s="89"/>
      <c r="T31" s="89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5.75" x14ac:dyDescent="0.25">
      <c r="A32" s="20"/>
      <c r="B32"/>
      <c r="C32" s="85"/>
      <c r="D32" s="85"/>
      <c r="E32" s="85"/>
      <c r="F32" s="85"/>
      <c r="G32" s="90" t="s">
        <v>49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.75" x14ac:dyDescent="0.25">
      <c r="A33"/>
      <c r="B33"/>
      <c r="C33" s="91"/>
      <c r="D33" s="92"/>
      <c r="E33" s="92"/>
      <c r="F33" s="93"/>
      <c r="G33" s="90" t="s">
        <v>50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5.75" x14ac:dyDescent="0.25">
      <c r="A34" s="83" t="s">
        <v>51</v>
      </c>
      <c r="B34"/>
      <c r="C34" s="1"/>
      <c r="D34" s="1"/>
      <c r="E34" s="1"/>
      <c r="F34" s="1"/>
      <c r="G34" s="90" t="s">
        <v>52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" x14ac:dyDescent="0.25">
      <c r="A35"/>
      <c r="B35"/>
      <c r="C35" s="1"/>
      <c r="D35" s="1"/>
      <c r="E35" s="1"/>
      <c r="F35" s="1"/>
      <c r="G35" s="94"/>
      <c r="H35" s="85"/>
      <c r="I35" s="9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.75" x14ac:dyDescent="0.25">
      <c r="A36" s="96" t="s">
        <v>53</v>
      </c>
      <c r="B36" s="97"/>
      <c r="C36" s="1"/>
      <c r="D36" s="1"/>
      <c r="E36" s="1"/>
      <c r="F36" s="1"/>
      <c r="G36" s="90" t="s">
        <v>54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" x14ac:dyDescent="0.25">
      <c r="A37"/>
      <c r="B37"/>
      <c r="C37" s="1"/>
      <c r="D37" s="1"/>
      <c r="E37" s="1"/>
      <c r="F37" s="1"/>
      <c r="G37" s="9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13" customFormat="1" ht="15" x14ac:dyDescent="0.25">
      <c r="A38" s="97" t="s">
        <v>55</v>
      </c>
      <c r="B38" s="97"/>
      <c r="C38" s="98" t="s">
        <v>56</v>
      </c>
      <c r="D38" s="99"/>
      <c r="E38" s="99"/>
      <c r="F38" s="10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24">
    <mergeCell ref="C37:F37"/>
    <mergeCell ref="H37:T37"/>
    <mergeCell ref="H38:T38"/>
    <mergeCell ref="C34:F34"/>
    <mergeCell ref="H34:T34"/>
    <mergeCell ref="C35:F35"/>
    <mergeCell ref="C36:F36"/>
    <mergeCell ref="H36:T36"/>
    <mergeCell ref="C30:F30"/>
    <mergeCell ref="I30:T30"/>
    <mergeCell ref="C31:F31"/>
    <mergeCell ref="H32:T32"/>
    <mergeCell ref="H33:T33"/>
    <mergeCell ref="C27:F27"/>
    <mergeCell ref="I27:T27"/>
    <mergeCell ref="C28:F28"/>
    <mergeCell ref="I28:T28"/>
    <mergeCell ref="C29:F29"/>
    <mergeCell ref="I29:T29"/>
    <mergeCell ref="F1:P1"/>
    <mergeCell ref="F2:P2"/>
    <mergeCell ref="C5:F5"/>
    <mergeCell ref="H5:K5"/>
    <mergeCell ref="M5:P5"/>
  </mergeCells>
  <conditionalFormatting sqref="H10:K10">
    <cfRule type="cellIs" dxfId="17" priority="2" operator="between">
      <formula>1</formula>
      <formula>300</formula>
    </cfRule>
    <cfRule type="cellIs" dxfId="16" priority="3" operator="lessThanOrEqual">
      <formula>0</formula>
    </cfRule>
  </conditionalFormatting>
  <conditionalFormatting sqref="H16:K16">
    <cfRule type="cellIs" dxfId="15" priority="4" operator="between">
      <formula>1</formula>
      <formula>300</formula>
    </cfRule>
    <cfRule type="cellIs" dxfId="14" priority="5" operator="lessThanOrEqual">
      <formula>0</formula>
    </cfRule>
  </conditionalFormatting>
  <pageMargins left="0.27569444444444402" right="0.35416666666666702" top="0.27569444444444402" bottom="0.27569444444444402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38"/>
  <sheetViews>
    <sheetView showGridLines="0" showRowColHeaders="0" showZeros="0" showOutlineSymbols="0" topLeftCell="A7" zoomScaleNormal="100" workbookViewId="0">
      <selection activeCell="I25" sqref="I25"/>
    </sheetView>
  </sheetViews>
  <sheetFormatPr baseColWidth="10" defaultColWidth="9.140625" defaultRowHeight="12.75" x14ac:dyDescent="0.2"/>
  <cols>
    <col min="1" max="1" width="6.28515625" style="8"/>
    <col min="2" max="2" width="8.7109375" style="8"/>
    <col min="3" max="3" width="6.28515625" style="9"/>
    <col min="4" max="4" width="10.5703125" style="8"/>
    <col min="5" max="5" width="3.85546875" style="8"/>
    <col min="6" max="6" width="27.7109375" style="10"/>
    <col min="7" max="7" width="20.42578125" style="10"/>
    <col min="8" max="8" width="7.140625" style="8"/>
    <col min="9" max="9" width="7.140625" style="11"/>
    <col min="10" max="13" width="7.140625" style="8"/>
    <col min="14" max="16" width="7.7109375" style="8"/>
    <col min="17" max="17" width="10.5703125" style="12"/>
    <col min="18" max="18" width="11.28515625" style="12"/>
    <col min="19" max="20" width="5.7109375" style="12"/>
    <col min="21" max="21" width="14.140625" style="13"/>
    <col min="22" max="22" width="0" style="13" hidden="1"/>
    <col min="23" max="256" width="11.42578125" style="13"/>
    <col min="257" max="1025" width="9.140625" style="13"/>
  </cols>
  <sheetData>
    <row r="1" spans="1:1024" ht="53.25" customHeight="1" x14ac:dyDescent="0.8">
      <c r="A1"/>
      <c r="B1"/>
      <c r="C1"/>
      <c r="D1"/>
      <c r="E1"/>
      <c r="F1" s="5" t="s">
        <v>3</v>
      </c>
      <c r="G1" s="5"/>
      <c r="H1" s="5"/>
      <c r="I1" s="5"/>
      <c r="J1" s="5"/>
      <c r="K1" s="5"/>
      <c r="L1" s="5"/>
      <c r="M1" s="5"/>
      <c r="N1" s="5"/>
      <c r="O1" s="5"/>
      <c r="P1" s="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.75" customHeight="1" x14ac:dyDescent="0.5">
      <c r="A2"/>
      <c r="B2"/>
      <c r="C2"/>
      <c r="D2"/>
      <c r="E2"/>
      <c r="F2" s="4" t="s">
        <v>4</v>
      </c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" customHeigh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20" customFormat="1" ht="15.75" x14ac:dyDescent="0.25">
      <c r="A5" s="14"/>
      <c r="B5" s="15" t="s">
        <v>5</v>
      </c>
      <c r="C5" s="3"/>
      <c r="D5" s="3"/>
      <c r="E5" s="3"/>
      <c r="F5" s="3"/>
      <c r="G5" s="16" t="s">
        <v>6</v>
      </c>
      <c r="H5" s="3"/>
      <c r="I5" s="3"/>
      <c r="J5" s="3"/>
      <c r="K5" s="3"/>
      <c r="L5" s="15" t="s">
        <v>7</v>
      </c>
      <c r="M5" s="2"/>
      <c r="N5" s="2"/>
      <c r="O5" s="2"/>
      <c r="P5" s="2"/>
      <c r="Q5" s="15" t="s">
        <v>8</v>
      </c>
      <c r="R5" s="17"/>
      <c r="S5" s="18" t="s">
        <v>9</v>
      </c>
      <c r="T5" s="19">
        <v>2</v>
      </c>
    </row>
    <row r="6" spans="1:1024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31" customFormat="1" x14ac:dyDescent="0.2">
      <c r="A7" s="21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24" t="s">
        <v>17</v>
      </c>
      <c r="J7" s="25"/>
      <c r="K7" s="22"/>
      <c r="L7" s="25" t="s">
        <v>18</v>
      </c>
      <c r="M7" s="25"/>
      <c r="N7" s="26" t="s">
        <v>19</v>
      </c>
      <c r="O7" s="25"/>
      <c r="P7" s="22" t="s">
        <v>20</v>
      </c>
      <c r="Q7" s="27" t="s">
        <v>2</v>
      </c>
      <c r="R7" s="28" t="s">
        <v>2</v>
      </c>
      <c r="S7" s="27" t="s">
        <v>21</v>
      </c>
      <c r="T7" s="29" t="s">
        <v>22</v>
      </c>
      <c r="U7" s="29" t="s">
        <v>23</v>
      </c>
      <c r="V7" s="30"/>
    </row>
    <row r="8" spans="1:1024" x14ac:dyDescent="0.2">
      <c r="A8" s="32" t="s">
        <v>24</v>
      </c>
      <c r="B8" s="33" t="s">
        <v>25</v>
      </c>
      <c r="C8" s="34" t="s">
        <v>26</v>
      </c>
      <c r="D8" s="33" t="s">
        <v>27</v>
      </c>
      <c r="E8" s="33" t="s">
        <v>28</v>
      </c>
      <c r="F8" s="33"/>
      <c r="G8" s="33"/>
      <c r="H8" s="35">
        <v>1</v>
      </c>
      <c r="I8" s="36">
        <v>2</v>
      </c>
      <c r="J8" s="37">
        <v>3</v>
      </c>
      <c r="K8" s="35">
        <v>1</v>
      </c>
      <c r="L8" s="36">
        <v>2</v>
      </c>
      <c r="M8" s="37">
        <v>3</v>
      </c>
      <c r="N8" s="38" t="s">
        <v>29</v>
      </c>
      <c r="O8" s="39"/>
      <c r="P8" s="33" t="s">
        <v>30</v>
      </c>
      <c r="Q8" s="40"/>
      <c r="R8" s="40" t="s">
        <v>31</v>
      </c>
      <c r="S8" s="40"/>
      <c r="T8" s="41"/>
      <c r="U8" s="4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9" customFormat="1" ht="20.100000000000001" customHeight="1" x14ac:dyDescent="0.2">
      <c r="A9" s="60">
        <v>69</v>
      </c>
      <c r="B9" s="42"/>
      <c r="C9" s="43" t="s">
        <v>74</v>
      </c>
      <c r="D9" s="44">
        <v>32978</v>
      </c>
      <c r="E9" s="45"/>
      <c r="F9" s="46" t="s">
        <v>90</v>
      </c>
      <c r="G9" s="46" t="s">
        <v>78</v>
      </c>
      <c r="H9" s="47"/>
      <c r="I9" s="48"/>
      <c r="J9" s="49"/>
      <c r="K9" s="50"/>
      <c r="L9" s="51"/>
      <c r="M9" s="51"/>
      <c r="N9" s="52">
        <f t="shared" ref="N9:N24" si="0">IF(MAX(H9:J9)&lt;0,0,TRUNC(MAX(H9:J9)/1)*1)</f>
        <v>0</v>
      </c>
      <c r="O9" s="52">
        <f t="shared" ref="O9:O24" si="1">IF(MAX(K9:M9)&lt;0,0,TRUNC(MAX(K9:M9)/1)*1)</f>
        <v>0</v>
      </c>
      <c r="P9" s="52">
        <f t="shared" ref="P9:P24" si="2">IF(N9=0,0,IF(O9=0,0,SUM(N9:O9)))</f>
        <v>0</v>
      </c>
      <c r="Q9" s="53" t="str">
        <f t="shared" ref="Q9:Q24" si="3"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53">
        <f>IF(OR(D9="",B9="",V9=""),0,IF(OR(C9="UM",C9="JM",C9="SM",C9="UK",C9="JK",C9="SK"),"",Q9*(IF(ABS(1900-YEAR((V9+1)-D9))&lt;29,0,(VLOOKUP((YEAR(V9)-YEAR(D9)),'Meltzer-Malone'!$A$3:$B$63,2))))))</f>
        <v>0</v>
      </c>
      <c r="S9" s="54"/>
      <c r="T9" s="55"/>
      <c r="U9" s="56" t="str">
        <f t="shared" ref="U9:U24" si="4"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57">
        <f>R5</f>
        <v>0</v>
      </c>
      <c r="W9" s="58"/>
      <c r="X9" s="58"/>
    </row>
    <row r="10" spans="1:1024" ht="20.100000000000001" customHeight="1" x14ac:dyDescent="0.2">
      <c r="A10" s="60">
        <v>69</v>
      </c>
      <c r="B10" s="42"/>
      <c r="C10" s="43" t="s">
        <v>74</v>
      </c>
      <c r="D10" s="44">
        <v>34461</v>
      </c>
      <c r="E10" s="45"/>
      <c r="F10" s="46" t="s">
        <v>91</v>
      </c>
      <c r="G10" s="46" t="s">
        <v>34</v>
      </c>
      <c r="H10" s="61"/>
      <c r="I10" s="62"/>
      <c r="J10" s="63"/>
      <c r="K10" s="50"/>
      <c r="L10" s="51"/>
      <c r="M10" s="51"/>
      <c r="N10" s="52">
        <f t="shared" si="0"/>
        <v>0</v>
      </c>
      <c r="O10" s="52">
        <f t="shared" si="1"/>
        <v>0</v>
      </c>
      <c r="P10" s="52">
        <f t="shared" si="2"/>
        <v>0</v>
      </c>
      <c r="Q10" s="53" t="str">
        <f t="shared" si="3"/>
        <v/>
      </c>
      <c r="R10" s="53">
        <f>IF(OR(D10="",B10="",V10=""),0,IF(OR(C10="UM",C10="JM",C10="SM",C10="UK",C10="JK",C10="SK"),"",Q10*(IF(ABS(1900-YEAR((V10+1)-D10))&lt;29,0,(VLOOKUP((YEAR(V10)-YEAR(D10)),'Meltzer-Malone'!$A$3:$B$63,2))))))</f>
        <v>0</v>
      </c>
      <c r="S10" s="64"/>
      <c r="T10" s="65"/>
      <c r="U10" s="56" t="str">
        <f t="shared" si="4"/>
        <v/>
      </c>
      <c r="V10" s="57">
        <f>R5</f>
        <v>0</v>
      </c>
      <c r="W10" s="58"/>
      <c r="X10" s="58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60">
        <v>69</v>
      </c>
      <c r="B11" s="42"/>
      <c r="C11" s="43" t="s">
        <v>74</v>
      </c>
      <c r="D11" s="44">
        <v>33658</v>
      </c>
      <c r="E11" s="45"/>
      <c r="F11" s="46" t="s">
        <v>92</v>
      </c>
      <c r="G11" s="46" t="s">
        <v>43</v>
      </c>
      <c r="H11" s="61"/>
      <c r="I11" s="62"/>
      <c r="J11" s="63"/>
      <c r="K11" s="50"/>
      <c r="L11" s="51"/>
      <c r="M11" s="51"/>
      <c r="N11" s="52">
        <f t="shared" si="0"/>
        <v>0</v>
      </c>
      <c r="O11" s="52">
        <f t="shared" si="1"/>
        <v>0</v>
      </c>
      <c r="P11" s="52">
        <f t="shared" si="2"/>
        <v>0</v>
      </c>
      <c r="Q11" s="53" t="str">
        <f t="shared" si="3"/>
        <v/>
      </c>
      <c r="R11" s="53">
        <f>IF(OR(D11="",B11="",V11=""),0,IF(OR(C11="UM",C11="JM",C11="SM",C11="UK",C11="JK",C11="SK"),"",Q11*(IF(ABS(1900-YEAR((V11+1)-D11))&lt;29,0,(VLOOKUP((YEAR(V11)-YEAR(D11)),'Meltzer-Malone'!$A$3:$B$63,2))))))</f>
        <v>0</v>
      </c>
      <c r="S11" s="64"/>
      <c r="T11" s="65"/>
      <c r="U11" s="56" t="str">
        <f t="shared" si="4"/>
        <v/>
      </c>
      <c r="V11" s="57">
        <f>R5</f>
        <v>0</v>
      </c>
      <c r="W11" s="58"/>
      <c r="X11" s="5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0.100000000000001" customHeight="1" x14ac:dyDescent="0.2">
      <c r="A12" s="60">
        <v>69</v>
      </c>
      <c r="B12" s="42"/>
      <c r="C12" s="43" t="s">
        <v>74</v>
      </c>
      <c r="D12" s="44">
        <v>33748</v>
      </c>
      <c r="E12" s="45"/>
      <c r="F12" s="46" t="s">
        <v>93</v>
      </c>
      <c r="G12" s="46" t="s">
        <v>89</v>
      </c>
      <c r="H12" s="61"/>
      <c r="I12" s="62"/>
      <c r="J12" s="63"/>
      <c r="K12" s="50"/>
      <c r="L12" s="51"/>
      <c r="M12" s="51"/>
      <c r="N12" s="52">
        <f t="shared" si="0"/>
        <v>0</v>
      </c>
      <c r="O12" s="52">
        <f t="shared" si="1"/>
        <v>0</v>
      </c>
      <c r="P12" s="52">
        <f t="shared" si="2"/>
        <v>0</v>
      </c>
      <c r="Q12" s="53" t="str">
        <f t="shared" si="3"/>
        <v/>
      </c>
      <c r="R12" s="53">
        <f>IF(OR(D12="",B12="",V12=""),0,IF(OR(C12="UM",C12="JM",C12="SM",C12="UK",C12="JK",C12="SK"),"",Q12*(IF(ABS(1900-YEAR((V12+1)-D12))&lt;29,0,(VLOOKUP((YEAR(V12)-YEAR(D12)),'Meltzer-Malone'!$A$3:$B$63,2))))))</f>
        <v>0</v>
      </c>
      <c r="S12" s="64"/>
      <c r="T12" s="65"/>
      <c r="U12" s="56" t="str">
        <f t="shared" si="4"/>
        <v/>
      </c>
      <c r="V12" s="57">
        <f>R5</f>
        <v>0</v>
      </c>
      <c r="W12" s="58"/>
      <c r="X12" s="58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">
      <c r="A13" s="60">
        <v>69</v>
      </c>
      <c r="B13" s="42"/>
      <c r="C13" s="43" t="s">
        <v>74</v>
      </c>
      <c r="D13" s="44">
        <v>32403</v>
      </c>
      <c r="E13" s="45"/>
      <c r="F13" s="46" t="s">
        <v>94</v>
      </c>
      <c r="G13" s="46" t="s">
        <v>71</v>
      </c>
      <c r="H13" s="61"/>
      <c r="I13" s="62"/>
      <c r="J13" s="63"/>
      <c r="K13" s="50"/>
      <c r="L13" s="51"/>
      <c r="M13" s="51"/>
      <c r="N13" s="52">
        <f t="shared" si="0"/>
        <v>0</v>
      </c>
      <c r="O13" s="52">
        <f t="shared" si="1"/>
        <v>0</v>
      </c>
      <c r="P13" s="52">
        <f t="shared" si="2"/>
        <v>0</v>
      </c>
      <c r="Q13" s="53" t="str">
        <f t="shared" si="3"/>
        <v/>
      </c>
      <c r="R13" s="53">
        <f>IF(OR(D13="",B13="",V13=""),0,IF(OR(C13="UM",C13="JM",C13="SM",C13="UK",C13="JK",C13="SK"),"",Q13*(IF(ABS(1900-YEAR((V13+1)-D13))&lt;29,0,(VLOOKUP((YEAR(V13)-YEAR(D13)),'Meltzer-Malone'!$A$3:$B$63,2))))))</f>
        <v>0</v>
      </c>
      <c r="S13" s="64"/>
      <c r="T13" s="65"/>
      <c r="U13" s="56" t="str">
        <f t="shared" si="4"/>
        <v/>
      </c>
      <c r="V13" s="57">
        <f>R5</f>
        <v>0</v>
      </c>
      <c r="W13" s="58"/>
      <c r="X13" s="58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0.100000000000001" customHeight="1" x14ac:dyDescent="0.2">
      <c r="A14" s="60">
        <v>69</v>
      </c>
      <c r="B14" s="42"/>
      <c r="C14" s="43" t="s">
        <v>74</v>
      </c>
      <c r="D14" s="44">
        <v>32713</v>
      </c>
      <c r="E14" s="45"/>
      <c r="F14" s="46" t="s">
        <v>95</v>
      </c>
      <c r="G14" s="46" t="s">
        <v>71</v>
      </c>
      <c r="H14" s="61"/>
      <c r="I14" s="62"/>
      <c r="J14" s="63"/>
      <c r="K14" s="50"/>
      <c r="L14" s="51"/>
      <c r="M14" s="51"/>
      <c r="N14" s="52">
        <f t="shared" si="0"/>
        <v>0</v>
      </c>
      <c r="O14" s="52">
        <f t="shared" si="1"/>
        <v>0</v>
      </c>
      <c r="P14" s="52">
        <f t="shared" si="2"/>
        <v>0</v>
      </c>
      <c r="Q14" s="53" t="str">
        <f t="shared" si="3"/>
        <v/>
      </c>
      <c r="R14" s="53">
        <f>IF(OR(D14="",B14="",V14=""),0,IF(OR(C14="UM",C14="JM",C14="SM",C14="UK",C14="JK",C14="SK"),"",Q14*(IF(ABS(1900-YEAR((V14+1)-D14))&lt;29,0,(VLOOKUP((YEAR(V14)-YEAR(D14)),'Meltzer-Malone'!$A$3:$B$63,2))))))</f>
        <v>0</v>
      </c>
      <c r="S14" s="64"/>
      <c r="T14" s="65"/>
      <c r="U14" s="56" t="str">
        <f t="shared" si="4"/>
        <v/>
      </c>
      <c r="V14" s="57">
        <f>R5</f>
        <v>0</v>
      </c>
      <c r="W14" s="58"/>
      <c r="X14" s="58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0.100000000000001" customHeight="1" x14ac:dyDescent="0.2">
      <c r="A15" s="60">
        <v>69</v>
      </c>
      <c r="B15" s="42"/>
      <c r="C15" s="43" t="s">
        <v>74</v>
      </c>
      <c r="D15" s="44">
        <v>33506</v>
      </c>
      <c r="E15" s="45"/>
      <c r="F15" s="46" t="s">
        <v>96</v>
      </c>
      <c r="G15" s="46" t="s">
        <v>60</v>
      </c>
      <c r="H15" s="61"/>
      <c r="I15" s="62"/>
      <c r="J15" s="63"/>
      <c r="K15" s="50"/>
      <c r="L15" s="51"/>
      <c r="M15" s="51"/>
      <c r="N15" s="52">
        <f t="shared" si="0"/>
        <v>0</v>
      </c>
      <c r="O15" s="52">
        <f t="shared" si="1"/>
        <v>0</v>
      </c>
      <c r="P15" s="52">
        <f t="shared" si="2"/>
        <v>0</v>
      </c>
      <c r="Q15" s="53" t="str">
        <f t="shared" si="3"/>
        <v/>
      </c>
      <c r="R15" s="53">
        <f>IF(OR(D15="",B15="",V15=""),0,IF(OR(C15="UM",C15="JM",C15="SM",C15="UK",C15="JK",C15="SK"),"",Q15*(IF(ABS(1900-YEAR((V15+1)-D15))&lt;29,0,(VLOOKUP((YEAR(V15)-YEAR(D15)),'Meltzer-Malone'!$A$3:$B$63,2))))))</f>
        <v>0</v>
      </c>
      <c r="S15" s="64"/>
      <c r="T15" s="65"/>
      <c r="U15" s="56" t="str">
        <f t="shared" si="4"/>
        <v/>
      </c>
      <c r="V15" s="57">
        <f>R5</f>
        <v>0</v>
      </c>
      <c r="W15" s="58"/>
      <c r="X15" s="58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0.100000000000001" customHeight="1" x14ac:dyDescent="0.2">
      <c r="A16" s="60">
        <v>69</v>
      </c>
      <c r="B16" s="42"/>
      <c r="C16" s="43" t="s">
        <v>74</v>
      </c>
      <c r="D16" s="44">
        <v>33103</v>
      </c>
      <c r="E16" s="45"/>
      <c r="F16" s="46" t="s">
        <v>97</v>
      </c>
      <c r="G16" s="46" t="s">
        <v>60</v>
      </c>
      <c r="H16" s="61"/>
      <c r="I16" s="62"/>
      <c r="J16" s="63"/>
      <c r="K16" s="50"/>
      <c r="L16" s="51"/>
      <c r="M16" s="51"/>
      <c r="N16" s="52">
        <f t="shared" si="0"/>
        <v>0</v>
      </c>
      <c r="O16" s="52">
        <f t="shared" si="1"/>
        <v>0</v>
      </c>
      <c r="P16" s="52">
        <f t="shared" si="2"/>
        <v>0</v>
      </c>
      <c r="Q16" s="53" t="str">
        <f t="shared" si="3"/>
        <v/>
      </c>
      <c r="R16" s="53">
        <f>IF(OR(D16="",B16="",V16=""),0,IF(OR(C16="UM",C16="JM",C16="SM",C16="UK",C16="JK",C16="SK"),"",Q16*(IF(ABS(1900-YEAR((V16+1)-D16))&lt;29,0,(VLOOKUP((YEAR(V16)-YEAR(D16)),'Meltzer-Malone'!$A$3:$B$63,2))))))</f>
        <v>0</v>
      </c>
      <c r="S16" s="64"/>
      <c r="T16" s="65"/>
      <c r="U16" s="56" t="str">
        <f t="shared" si="4"/>
        <v/>
      </c>
      <c r="V16" s="57">
        <f>R5</f>
        <v>0</v>
      </c>
      <c r="W16" s="58"/>
      <c r="X16" s="5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0.100000000000001" customHeight="1" x14ac:dyDescent="0.2">
      <c r="A17" s="60">
        <v>75</v>
      </c>
      <c r="B17" s="42"/>
      <c r="C17" s="43" t="s">
        <v>74</v>
      </c>
      <c r="D17" s="44">
        <v>31662</v>
      </c>
      <c r="E17" s="45"/>
      <c r="F17" s="46" t="s">
        <v>98</v>
      </c>
      <c r="G17" s="46" t="s">
        <v>78</v>
      </c>
      <c r="H17" s="61"/>
      <c r="I17" s="62"/>
      <c r="J17" s="63"/>
      <c r="K17" s="50"/>
      <c r="L17" s="51"/>
      <c r="M17" s="51"/>
      <c r="N17" s="52">
        <f t="shared" si="0"/>
        <v>0</v>
      </c>
      <c r="O17" s="52">
        <f t="shared" si="1"/>
        <v>0</v>
      </c>
      <c r="P17" s="52">
        <f t="shared" si="2"/>
        <v>0</v>
      </c>
      <c r="Q17" s="53" t="str">
        <f t="shared" si="3"/>
        <v/>
      </c>
      <c r="R17" s="53">
        <f>IF(OR(D17="",B17="",V17=""),0,IF(OR(C17="UM",C17="JM",C17="SM",C17="UK",C17="JK",C17="SK"),"",Q17*(IF(ABS(1900-YEAR((V17+1)-D17))&lt;29,0,(VLOOKUP((YEAR(V17)-YEAR(D17)),'Meltzer-Malone'!$A$3:$B$63,2))))))</f>
        <v>0</v>
      </c>
      <c r="S17" s="64"/>
      <c r="T17" s="65"/>
      <c r="U17" s="56" t="str">
        <f t="shared" si="4"/>
        <v/>
      </c>
      <c r="V17" s="57">
        <f>R5</f>
        <v>0</v>
      </c>
      <c r="W17" s="58"/>
      <c r="X17" s="5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0.100000000000001" customHeight="1" x14ac:dyDescent="0.2">
      <c r="A18" s="60">
        <v>75</v>
      </c>
      <c r="B18" s="42"/>
      <c r="C18" s="43" t="s">
        <v>74</v>
      </c>
      <c r="D18" s="44">
        <v>32509</v>
      </c>
      <c r="E18" s="45"/>
      <c r="F18" s="46" t="s">
        <v>99</v>
      </c>
      <c r="G18" s="46" t="s">
        <v>34</v>
      </c>
      <c r="H18" s="61"/>
      <c r="I18" s="62"/>
      <c r="J18" s="63"/>
      <c r="K18" s="50"/>
      <c r="L18" s="51"/>
      <c r="M18" s="51"/>
      <c r="N18" s="52">
        <f t="shared" si="0"/>
        <v>0</v>
      </c>
      <c r="O18" s="52">
        <f t="shared" si="1"/>
        <v>0</v>
      </c>
      <c r="P18" s="52">
        <f t="shared" si="2"/>
        <v>0</v>
      </c>
      <c r="Q18" s="53" t="str">
        <f t="shared" si="3"/>
        <v/>
      </c>
      <c r="R18" s="53">
        <f>IF(OR(D18="",B18="",V18=""),0,IF(OR(C18="UM",C18="JM",C18="SM",C18="UK",C18="JK",C18="SK"),"",Q18*(IF(ABS(1900-YEAR((V18+1)-D18))&lt;29,0,(VLOOKUP((YEAR(V18)-YEAR(D18)),'Meltzer-Malone'!$A$3:$B$63,2))))))</f>
        <v>0</v>
      </c>
      <c r="S18" s="64"/>
      <c r="T18" s="65"/>
      <c r="U18" s="56" t="str">
        <f t="shared" si="4"/>
        <v/>
      </c>
      <c r="V18" s="57">
        <f>R5</f>
        <v>0</v>
      </c>
      <c r="W18" s="58"/>
      <c r="X18" s="5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0.100000000000001" customHeight="1" x14ac:dyDescent="0.2">
      <c r="A19" s="60">
        <v>90</v>
      </c>
      <c r="B19" s="42"/>
      <c r="C19" s="43" t="s">
        <v>74</v>
      </c>
      <c r="D19" s="44">
        <v>32463</v>
      </c>
      <c r="E19" s="45"/>
      <c r="F19" s="46" t="s">
        <v>100</v>
      </c>
      <c r="G19" s="46" t="s">
        <v>34</v>
      </c>
      <c r="H19" s="61"/>
      <c r="I19" s="62"/>
      <c r="J19" s="63"/>
      <c r="K19" s="50"/>
      <c r="L19" s="51"/>
      <c r="M19" s="51"/>
      <c r="N19" s="52">
        <f t="shared" si="0"/>
        <v>0</v>
      </c>
      <c r="O19" s="52">
        <f t="shared" si="1"/>
        <v>0</v>
      </c>
      <c r="P19" s="52">
        <f t="shared" si="2"/>
        <v>0</v>
      </c>
      <c r="Q19" s="53" t="str">
        <f t="shared" si="3"/>
        <v/>
      </c>
      <c r="R19" s="53">
        <f>IF(OR(D19="",B19="",V19=""),0,IF(OR(C19="UM",C19="JM",C19="SM",C19="UK",C19="JK",C19="SK"),"",Q19*(IF(ABS(1900-YEAR((V19+1)-D19))&lt;29,0,(VLOOKUP((YEAR(V19)-YEAR(D19)),'Meltzer-Malone'!$A$3:$B$63,2))))))</f>
        <v>0</v>
      </c>
      <c r="S19" s="64"/>
      <c r="T19" s="65"/>
      <c r="U19" s="56" t="str">
        <f t="shared" si="4"/>
        <v/>
      </c>
      <c r="V19" s="57">
        <f>R5</f>
        <v>0</v>
      </c>
      <c r="W19" s="58"/>
      <c r="X19" s="58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0.100000000000001" customHeight="1" x14ac:dyDescent="0.2">
      <c r="A20" s="60"/>
      <c r="B20" s="42"/>
      <c r="C20" s="43"/>
      <c r="D20" s="44"/>
      <c r="E20" s="45"/>
      <c r="F20" s="46"/>
      <c r="G20" s="46"/>
      <c r="H20" s="61"/>
      <c r="I20" s="62"/>
      <c r="J20" s="63"/>
      <c r="K20" s="50"/>
      <c r="L20" s="51"/>
      <c r="M20" s="51"/>
      <c r="N20" s="52">
        <f t="shared" si="0"/>
        <v>0</v>
      </c>
      <c r="O20" s="52">
        <f t="shared" si="1"/>
        <v>0</v>
      </c>
      <c r="P20" s="52">
        <f t="shared" si="2"/>
        <v>0</v>
      </c>
      <c r="Q20" s="53" t="str">
        <f t="shared" si="3"/>
        <v/>
      </c>
      <c r="R20" s="53">
        <f>IF(OR(D20="",B20="",V20=""),0,IF(OR(C20="UM",C20="JM",C20="SM",C20="UK",C20="JK",C20="SK"),"",Q20*(IF(ABS(1900-YEAR((V20+1)-D20))&lt;29,0,(VLOOKUP((YEAR(V20)-YEAR(D20)),'Meltzer-Malone'!$A$3:$B$63,2))))))</f>
        <v>0</v>
      </c>
      <c r="S20" s="64"/>
      <c r="T20" s="65"/>
      <c r="U20" s="56" t="str">
        <f t="shared" si="4"/>
        <v/>
      </c>
      <c r="V20" s="57">
        <f>R5</f>
        <v>0</v>
      </c>
      <c r="W20" s="58"/>
      <c r="X20" s="58"/>
      <c r="Y20" s="31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20.100000000000001" customHeight="1" x14ac:dyDescent="0.2">
      <c r="A21" s="60"/>
      <c r="B21" s="42"/>
      <c r="C21" s="43"/>
      <c r="D21" s="44"/>
      <c r="E21" s="45"/>
      <c r="F21" s="46"/>
      <c r="G21" s="46"/>
      <c r="H21" s="61"/>
      <c r="I21" s="62"/>
      <c r="J21" s="63"/>
      <c r="K21" s="50"/>
      <c r="L21" s="51"/>
      <c r="M21" s="51"/>
      <c r="N21" s="52">
        <f t="shared" si="0"/>
        <v>0</v>
      </c>
      <c r="O21" s="52">
        <f t="shared" si="1"/>
        <v>0</v>
      </c>
      <c r="P21" s="52">
        <f t="shared" si="2"/>
        <v>0</v>
      </c>
      <c r="Q21" s="53" t="str">
        <f t="shared" si="3"/>
        <v/>
      </c>
      <c r="R21" s="53">
        <f>IF(OR(D21="",B21="",V21=""),0,IF(OR(C21="UM",C21="JM",C21="SM",C21="UK",C21="JK",C21="SK"),"",Q21*(IF(ABS(1900-YEAR((V21+1)-D21))&lt;29,0,(VLOOKUP((YEAR(V21)-YEAR(D21)),'Meltzer-Malone'!$A$3:$B$63,2))))))</f>
        <v>0</v>
      </c>
      <c r="S21" s="64"/>
      <c r="T21" s="65"/>
      <c r="U21" s="56" t="str">
        <f t="shared" si="4"/>
        <v/>
      </c>
      <c r="V21" s="57">
        <f>R5</f>
        <v>0</v>
      </c>
      <c r="W21" s="58"/>
      <c r="X21" s="58"/>
      <c r="Y21" s="3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0.100000000000001" customHeight="1" x14ac:dyDescent="0.2">
      <c r="A22" s="60"/>
      <c r="B22" s="42"/>
      <c r="C22" s="43"/>
      <c r="D22" s="44"/>
      <c r="E22" s="45"/>
      <c r="F22" s="46"/>
      <c r="G22" s="46"/>
      <c r="H22" s="61"/>
      <c r="I22" s="62"/>
      <c r="J22" s="63"/>
      <c r="K22" s="50"/>
      <c r="L22" s="51"/>
      <c r="M22" s="51"/>
      <c r="N22" s="52">
        <f t="shared" si="0"/>
        <v>0</v>
      </c>
      <c r="O22" s="52">
        <f t="shared" si="1"/>
        <v>0</v>
      </c>
      <c r="P22" s="52">
        <f t="shared" si="2"/>
        <v>0</v>
      </c>
      <c r="Q22" s="53" t="str">
        <f t="shared" si="3"/>
        <v/>
      </c>
      <c r="R22" s="53">
        <f>IF(OR(D22="",B22="",V22=""),0,IF(OR(C22="UM",C22="JM",C22="SM",C22="UK",C22="JK",C22="SK"),"",Q22*(IF(ABS(1900-YEAR((V22+1)-D22))&lt;29,0,(VLOOKUP((YEAR(V22)-YEAR(D22)),'Meltzer-Malone'!$A$3:$B$63,2))))))</f>
        <v>0</v>
      </c>
      <c r="S22" s="64"/>
      <c r="T22" s="65"/>
      <c r="U22" s="56" t="str">
        <f t="shared" si="4"/>
        <v/>
      </c>
      <c r="V22" s="57">
        <f>R5</f>
        <v>0</v>
      </c>
      <c r="W22" s="58"/>
      <c r="X22" s="58"/>
      <c r="Y22" s="31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0.100000000000001" customHeight="1" x14ac:dyDescent="0.2">
      <c r="A23" s="60"/>
      <c r="B23" s="42"/>
      <c r="C23" s="43"/>
      <c r="D23" s="44"/>
      <c r="E23" s="45"/>
      <c r="F23" s="46"/>
      <c r="G23" s="46"/>
      <c r="H23" s="61"/>
      <c r="I23" s="62"/>
      <c r="J23" s="63"/>
      <c r="K23" s="50"/>
      <c r="L23" s="51"/>
      <c r="M23" s="51"/>
      <c r="N23" s="52">
        <f t="shared" si="0"/>
        <v>0</v>
      </c>
      <c r="O23" s="52">
        <f t="shared" si="1"/>
        <v>0</v>
      </c>
      <c r="P23" s="52">
        <f t="shared" si="2"/>
        <v>0</v>
      </c>
      <c r="Q23" s="53" t="str">
        <f t="shared" si="3"/>
        <v/>
      </c>
      <c r="R23" s="53">
        <f>IF(OR(D23="",B23="",V23=""),0,IF(OR(C23="UM",C23="JM",C23="SM",C23="UK",C23="JK",C23="SK"),"",Q23*(IF(ABS(1900-YEAR((V23+1)-D23))&lt;29,0,(VLOOKUP((YEAR(V23)-YEAR(D23)),'Meltzer-Malone'!$A$3:$B$63,2))))))</f>
        <v>0</v>
      </c>
      <c r="S23" s="64"/>
      <c r="T23" s="65"/>
      <c r="U23" s="56" t="str">
        <f t="shared" si="4"/>
        <v/>
      </c>
      <c r="V23" s="57">
        <f>R5</f>
        <v>0</v>
      </c>
      <c r="W23" s="58"/>
      <c r="X23" s="58"/>
      <c r="Y23" s="31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20.100000000000001" customHeight="1" x14ac:dyDescent="0.2">
      <c r="A24" s="60"/>
      <c r="B24" s="42"/>
      <c r="C24" s="43"/>
      <c r="D24" s="44"/>
      <c r="E24" s="45"/>
      <c r="F24" s="46"/>
      <c r="G24" s="46"/>
      <c r="H24" s="66"/>
      <c r="I24" s="67"/>
      <c r="J24" s="68"/>
      <c r="K24" s="50"/>
      <c r="L24" s="51"/>
      <c r="M24" s="51"/>
      <c r="N24" s="52">
        <f t="shared" si="0"/>
        <v>0</v>
      </c>
      <c r="O24" s="52">
        <f t="shared" si="1"/>
        <v>0</v>
      </c>
      <c r="P24" s="69">
        <f t="shared" si="2"/>
        <v>0</v>
      </c>
      <c r="Q24" s="53" t="str">
        <f t="shared" si="3"/>
        <v/>
      </c>
      <c r="R24" s="53">
        <f>IF(OR(D24="",B24="",V24=""),0,IF(OR(C24="UM",C24="JM",C24="SM",C24="UK",C24="JK",C24="SK"),"",Q24*(IF(ABS(1900-YEAR((V24+1)-D24))&lt;29,0,(VLOOKUP((YEAR(V24)-YEAR(D24)),'Meltzer-Malone'!$A$3:$B$63,2))))))</f>
        <v>0</v>
      </c>
      <c r="S24" s="70"/>
      <c r="T24" s="71"/>
      <c r="U24" s="56" t="str">
        <f t="shared" si="4"/>
        <v/>
      </c>
      <c r="V24" s="57">
        <f>R5</f>
        <v>0</v>
      </c>
      <c r="W24" s="58"/>
      <c r="X24" s="58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81" customFormat="1" ht="9" customHeight="1" x14ac:dyDescent="0.2">
      <c r="A25" s="72"/>
      <c r="B25" s="73"/>
      <c r="C25" s="74"/>
      <c r="D25" s="75"/>
      <c r="E25" s="75"/>
      <c r="F25" s="72"/>
      <c r="G25" s="72"/>
      <c r="H25" s="76"/>
      <c r="I25" s="77"/>
      <c r="J25" s="76"/>
      <c r="K25" s="76"/>
      <c r="L25" s="76"/>
      <c r="M25" s="76"/>
      <c r="N25" s="74"/>
      <c r="O25" s="74"/>
      <c r="P25" s="74"/>
      <c r="Q25" s="78"/>
      <c r="R25" s="78"/>
      <c r="S25" s="78"/>
      <c r="T25" s="79"/>
      <c r="U25" s="80"/>
      <c r="V25" s="31"/>
      <c r="W25" s="58"/>
      <c r="X25" s="58"/>
      <c r="Y25" s="31"/>
    </row>
    <row r="26" spans="1:1024" x14ac:dyDescent="0.2">
      <c r="A26"/>
      <c r="B26"/>
      <c r="C26"/>
      <c r="D26"/>
      <c r="E26"/>
      <c r="F26"/>
      <c r="G26"/>
      <c r="H26" s="14"/>
      <c r="I26" s="82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/>
      <c r="V26"/>
      <c r="W26"/>
      <c r="X26"/>
      <c r="Y26" s="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20" customFormat="1" ht="15.75" x14ac:dyDescent="0.25">
      <c r="A27" s="83" t="s">
        <v>46</v>
      </c>
      <c r="C27" s="1"/>
      <c r="D27" s="1"/>
      <c r="E27" s="1"/>
      <c r="F27" s="1"/>
      <c r="G27" s="84" t="s">
        <v>47</v>
      </c>
      <c r="H27" s="85"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Y27" s="31"/>
    </row>
    <row r="28" spans="1:1024" ht="15" x14ac:dyDescent="0.25">
      <c r="A28"/>
      <c r="B28" s="20"/>
      <c r="C28" s="1"/>
      <c r="D28" s="1"/>
      <c r="E28" s="1"/>
      <c r="F28" s="1"/>
      <c r="G28" s="86"/>
      <c r="H28" s="85">
        <v>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.75" x14ac:dyDescent="0.25">
      <c r="A29" s="83" t="s">
        <v>48</v>
      </c>
      <c r="B29" s="20"/>
      <c r="C29" s="1"/>
      <c r="D29" s="1"/>
      <c r="E29" s="1"/>
      <c r="F29" s="1"/>
      <c r="G29" s="87"/>
      <c r="H29" s="85">
        <v>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x14ac:dyDescent="0.25">
      <c r="A30"/>
      <c r="B30" s="20"/>
      <c r="C30" s="1"/>
      <c r="D30" s="1"/>
      <c r="E30" s="1"/>
      <c r="F30" s="1"/>
      <c r="G30" s="87"/>
      <c r="H30" s="8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x14ac:dyDescent="0.25">
      <c r="A31"/>
      <c r="B31" s="20"/>
      <c r="C31" s="1"/>
      <c r="D31" s="1"/>
      <c r="E31" s="1"/>
      <c r="F31" s="1"/>
      <c r="G31" s="87"/>
      <c r="H31" s="85"/>
      <c r="I31" s="85"/>
      <c r="J31" s="88"/>
      <c r="K31" s="88"/>
      <c r="L31" s="88"/>
      <c r="M31" s="88"/>
      <c r="N31" s="88"/>
      <c r="O31" s="88"/>
      <c r="P31" s="88"/>
      <c r="Q31" s="89"/>
      <c r="R31" s="89"/>
      <c r="S31" s="89"/>
      <c r="T31" s="89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5.75" x14ac:dyDescent="0.25">
      <c r="A32" s="20"/>
      <c r="B32"/>
      <c r="C32" s="85"/>
      <c r="D32" s="85"/>
      <c r="E32" s="85"/>
      <c r="F32" s="85"/>
      <c r="G32" s="90" t="s">
        <v>49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.75" x14ac:dyDescent="0.25">
      <c r="A33"/>
      <c r="B33"/>
      <c r="C33" s="91"/>
      <c r="D33" s="92"/>
      <c r="E33" s="92"/>
      <c r="F33" s="93"/>
      <c r="G33" s="90" t="s">
        <v>50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5.75" x14ac:dyDescent="0.25">
      <c r="A34" s="83" t="s">
        <v>51</v>
      </c>
      <c r="B34"/>
      <c r="C34" s="1"/>
      <c r="D34" s="1"/>
      <c r="E34" s="1"/>
      <c r="F34" s="1"/>
      <c r="G34" s="90" t="s">
        <v>52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" x14ac:dyDescent="0.25">
      <c r="A35"/>
      <c r="B35"/>
      <c r="C35" s="1"/>
      <c r="D35" s="1"/>
      <c r="E35" s="1"/>
      <c r="F35" s="1"/>
      <c r="G35" s="94"/>
      <c r="H35" s="85"/>
      <c r="I35" s="9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.75" x14ac:dyDescent="0.25">
      <c r="A36" s="96" t="s">
        <v>53</v>
      </c>
      <c r="B36" s="97"/>
      <c r="C36" s="1"/>
      <c r="D36" s="1"/>
      <c r="E36" s="1"/>
      <c r="F36" s="1"/>
      <c r="G36" s="90" t="s">
        <v>54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" x14ac:dyDescent="0.25">
      <c r="A37"/>
      <c r="B37"/>
      <c r="C37" s="1"/>
      <c r="D37" s="1"/>
      <c r="E37" s="1"/>
      <c r="F37" s="1"/>
      <c r="G37" s="9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13" customFormat="1" ht="15" x14ac:dyDescent="0.25">
      <c r="A38" s="97" t="s">
        <v>55</v>
      </c>
      <c r="B38" s="97"/>
      <c r="C38" s="98" t="s">
        <v>56</v>
      </c>
      <c r="D38" s="99"/>
      <c r="E38" s="99"/>
      <c r="F38" s="10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24">
    <mergeCell ref="C37:F37"/>
    <mergeCell ref="H37:T37"/>
    <mergeCell ref="H38:T38"/>
    <mergeCell ref="C34:F34"/>
    <mergeCell ref="H34:T34"/>
    <mergeCell ref="C35:F35"/>
    <mergeCell ref="C36:F36"/>
    <mergeCell ref="H36:T36"/>
    <mergeCell ref="C30:F30"/>
    <mergeCell ref="I30:T30"/>
    <mergeCell ref="C31:F31"/>
    <mergeCell ref="H32:T32"/>
    <mergeCell ref="H33:T33"/>
    <mergeCell ref="C27:F27"/>
    <mergeCell ref="I27:T27"/>
    <mergeCell ref="C28:F28"/>
    <mergeCell ref="I28:T28"/>
    <mergeCell ref="C29:F29"/>
    <mergeCell ref="I29:T29"/>
    <mergeCell ref="F1:P1"/>
    <mergeCell ref="F2:P2"/>
    <mergeCell ref="C5:F5"/>
    <mergeCell ref="H5:K5"/>
    <mergeCell ref="M5:P5"/>
  </mergeCells>
  <conditionalFormatting sqref="H9:M24">
    <cfRule type="cellIs" dxfId="13" priority="2" operator="between">
      <formula>1</formula>
      <formula>300</formula>
    </cfRule>
    <cfRule type="cellIs" dxfId="12" priority="3" operator="lessThanOrEqual">
      <formula>0</formula>
    </cfRule>
  </conditionalFormatting>
  <pageMargins left="0.27569444444444402" right="0.35416666666666702" top="0.27569444444444402" bottom="0.27569444444444402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38"/>
  <sheetViews>
    <sheetView showGridLines="0" showRowColHeaders="0" showZeros="0" showOutlineSymbols="0" topLeftCell="A4" zoomScaleNormal="100" workbookViewId="0">
      <selection activeCell="D16" sqref="D16"/>
    </sheetView>
  </sheetViews>
  <sheetFormatPr baseColWidth="10" defaultColWidth="9.140625" defaultRowHeight="12.75" x14ac:dyDescent="0.2"/>
  <cols>
    <col min="1" max="1" width="6.28515625" style="8"/>
    <col min="2" max="2" width="8.7109375" style="8"/>
    <col min="3" max="3" width="6.28515625" style="9"/>
    <col min="4" max="4" width="10.5703125" style="8"/>
    <col min="5" max="5" width="3.85546875" style="8"/>
    <col min="6" max="6" width="27.7109375" style="10"/>
    <col min="7" max="7" width="20.42578125" style="10"/>
    <col min="8" max="8" width="7.140625" style="8"/>
    <col min="9" max="9" width="7.140625" style="11"/>
    <col min="10" max="13" width="7.140625" style="8"/>
    <col min="14" max="16" width="7.7109375" style="8"/>
    <col min="17" max="17" width="10.5703125" style="12"/>
    <col min="18" max="18" width="11.28515625" style="12"/>
    <col min="19" max="20" width="5.7109375" style="12"/>
    <col min="21" max="21" width="14.140625" style="13"/>
    <col min="22" max="22" width="0" style="13" hidden="1"/>
    <col min="23" max="256" width="11.42578125" style="13"/>
    <col min="257" max="1025" width="9.140625" style="13"/>
  </cols>
  <sheetData>
    <row r="1" spans="1:1024" ht="53.25" customHeight="1" x14ac:dyDescent="0.8">
      <c r="A1"/>
      <c r="B1"/>
      <c r="C1"/>
      <c r="D1"/>
      <c r="E1"/>
      <c r="F1" s="5" t="s">
        <v>3</v>
      </c>
      <c r="G1" s="5"/>
      <c r="H1" s="5"/>
      <c r="I1" s="5"/>
      <c r="J1" s="5"/>
      <c r="K1" s="5"/>
      <c r="L1" s="5"/>
      <c r="M1" s="5"/>
      <c r="N1" s="5"/>
      <c r="O1" s="5"/>
      <c r="P1" s="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.75" customHeight="1" x14ac:dyDescent="0.5">
      <c r="A2"/>
      <c r="B2"/>
      <c r="C2"/>
      <c r="D2"/>
      <c r="E2"/>
      <c r="F2" s="4" t="s">
        <v>4</v>
      </c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" customHeigh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20" customFormat="1" ht="15.75" x14ac:dyDescent="0.25">
      <c r="A5" s="14"/>
      <c r="B5" s="15" t="s">
        <v>5</v>
      </c>
      <c r="C5" s="3"/>
      <c r="D5" s="3"/>
      <c r="E5" s="3"/>
      <c r="F5" s="3"/>
      <c r="G5" s="16" t="s">
        <v>6</v>
      </c>
      <c r="H5" s="3"/>
      <c r="I5" s="3"/>
      <c r="J5" s="3"/>
      <c r="K5" s="3"/>
      <c r="L5" s="15" t="s">
        <v>7</v>
      </c>
      <c r="M5" s="2"/>
      <c r="N5" s="2"/>
      <c r="O5" s="2"/>
      <c r="P5" s="2"/>
      <c r="Q5" s="15" t="s">
        <v>8</v>
      </c>
      <c r="R5" s="17"/>
      <c r="S5" s="18" t="s">
        <v>9</v>
      </c>
      <c r="T5" s="19">
        <v>2</v>
      </c>
    </row>
    <row r="6" spans="1:1024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31" customFormat="1" x14ac:dyDescent="0.2">
      <c r="A7" s="21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24" t="s">
        <v>17</v>
      </c>
      <c r="J7" s="25"/>
      <c r="K7" s="22"/>
      <c r="L7" s="25" t="s">
        <v>18</v>
      </c>
      <c r="M7" s="25"/>
      <c r="N7" s="26" t="s">
        <v>19</v>
      </c>
      <c r="O7" s="25"/>
      <c r="P7" s="22" t="s">
        <v>20</v>
      </c>
      <c r="Q7" s="27" t="s">
        <v>2</v>
      </c>
      <c r="R7" s="28" t="s">
        <v>2</v>
      </c>
      <c r="S7" s="27" t="s">
        <v>21</v>
      </c>
      <c r="T7" s="29" t="s">
        <v>22</v>
      </c>
      <c r="U7" s="29" t="s">
        <v>23</v>
      </c>
      <c r="V7" s="30"/>
    </row>
    <row r="8" spans="1:1024" x14ac:dyDescent="0.2">
      <c r="A8" s="32" t="s">
        <v>24</v>
      </c>
      <c r="B8" s="33" t="s">
        <v>25</v>
      </c>
      <c r="C8" s="34" t="s">
        <v>26</v>
      </c>
      <c r="D8" s="33" t="s">
        <v>27</v>
      </c>
      <c r="E8" s="33" t="s">
        <v>28</v>
      </c>
      <c r="F8" s="33"/>
      <c r="G8" s="33"/>
      <c r="H8" s="35">
        <v>1</v>
      </c>
      <c r="I8" s="36">
        <v>2</v>
      </c>
      <c r="J8" s="37">
        <v>3</v>
      </c>
      <c r="K8" s="35">
        <v>1</v>
      </c>
      <c r="L8" s="36">
        <v>2</v>
      </c>
      <c r="M8" s="37">
        <v>3</v>
      </c>
      <c r="N8" s="38" t="s">
        <v>29</v>
      </c>
      <c r="O8" s="39"/>
      <c r="P8" s="33" t="s">
        <v>30</v>
      </c>
      <c r="Q8" s="40"/>
      <c r="R8" s="40" t="s">
        <v>31</v>
      </c>
      <c r="S8" s="40"/>
      <c r="T8" s="41"/>
      <c r="U8" s="4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9" customFormat="1" ht="20.100000000000001" customHeight="1" x14ac:dyDescent="0.2">
      <c r="A9" s="101">
        <v>69</v>
      </c>
      <c r="B9" s="42"/>
      <c r="C9" s="43" t="s">
        <v>101</v>
      </c>
      <c r="D9" s="44">
        <v>31229</v>
      </c>
      <c r="E9" s="45"/>
      <c r="F9" s="46" t="s">
        <v>102</v>
      </c>
      <c r="G9" s="46" t="s">
        <v>34</v>
      </c>
      <c r="H9" s="47"/>
      <c r="I9" s="48"/>
      <c r="J9" s="49"/>
      <c r="K9" s="50"/>
      <c r="L9" s="51"/>
      <c r="M9" s="51"/>
      <c r="N9" s="52">
        <f t="shared" ref="N9:N24" si="0">IF(MAX(H9:J9)&lt;0,0,TRUNC(MAX(H9:J9)/1)*1)</f>
        <v>0</v>
      </c>
      <c r="O9" s="52">
        <f t="shared" ref="O9:O24" si="1">IF(MAX(K9:M9)&lt;0,0,TRUNC(MAX(K9:M9)/1)*1)</f>
        <v>0</v>
      </c>
      <c r="P9" s="52">
        <f t="shared" ref="P9:P24" si="2">IF(N9=0,0,IF(O9=0,0,SUM(N9:O9)))</f>
        <v>0</v>
      </c>
      <c r="Q9" s="53" t="str">
        <f t="shared" ref="Q9:Q24" si="3"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53">
        <f>IF(OR(D9="",B9="",V9=""),0,IF(OR(C9="UM",C9="JM",C9="SM",C9="UK",C9="JK",C9="SK"),"",Q9*(IF(ABS(1900-YEAR((V9+1)-D9))&lt;29,0,(VLOOKUP((YEAR(V9)-YEAR(D9)),'Meltzer-Malone'!$A$3:$B$63,2))))))</f>
        <v>0</v>
      </c>
      <c r="S9" s="54"/>
      <c r="T9" s="55"/>
      <c r="U9" s="56" t="str">
        <f t="shared" ref="U9:U24" si="4"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57">
        <f>R5</f>
        <v>0</v>
      </c>
      <c r="W9" s="58"/>
      <c r="X9" s="58"/>
    </row>
    <row r="10" spans="1:1024" ht="20.100000000000001" customHeight="1" x14ac:dyDescent="0.2">
      <c r="A10" s="60">
        <v>69</v>
      </c>
      <c r="B10" s="42"/>
      <c r="C10" s="43" t="s">
        <v>101</v>
      </c>
      <c r="D10" s="44">
        <v>33342</v>
      </c>
      <c r="E10" s="45"/>
      <c r="F10" s="46" t="s">
        <v>103</v>
      </c>
      <c r="G10" s="46" t="s">
        <v>34</v>
      </c>
      <c r="H10" s="61"/>
      <c r="I10" s="62"/>
      <c r="J10" s="63"/>
      <c r="K10" s="50"/>
      <c r="L10" s="51"/>
      <c r="M10" s="51"/>
      <c r="N10" s="52">
        <f t="shared" si="0"/>
        <v>0</v>
      </c>
      <c r="O10" s="52">
        <f t="shared" si="1"/>
        <v>0</v>
      </c>
      <c r="P10" s="52">
        <f t="shared" si="2"/>
        <v>0</v>
      </c>
      <c r="Q10" s="53" t="str">
        <f t="shared" si="3"/>
        <v/>
      </c>
      <c r="R10" s="53">
        <f>IF(OR(D10="",B10="",V10=""),0,IF(OR(C10="UM",C10="JM",C10="SM",C10="UK",C10="JK",C10="SK"),"",Q10*(IF(ABS(1900-YEAR((V10+1)-D10))&lt;29,0,(VLOOKUP((YEAR(V10)-YEAR(D10)),'Meltzer-Malone'!$A$3:$B$63,2))))))</f>
        <v>0</v>
      </c>
      <c r="S10" s="64"/>
      <c r="T10" s="65"/>
      <c r="U10" s="56" t="str">
        <f t="shared" si="4"/>
        <v/>
      </c>
      <c r="V10" s="57">
        <f>R5</f>
        <v>0</v>
      </c>
      <c r="W10" s="58"/>
      <c r="X10" s="58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60">
        <v>69</v>
      </c>
      <c r="B11" s="42"/>
      <c r="C11" s="43" t="s">
        <v>101</v>
      </c>
      <c r="D11" s="44">
        <v>34912</v>
      </c>
      <c r="E11" s="45"/>
      <c r="F11" s="46" t="s">
        <v>104</v>
      </c>
      <c r="G11" s="46" t="s">
        <v>105</v>
      </c>
      <c r="H11" s="61"/>
      <c r="I11" s="62"/>
      <c r="J11" s="63"/>
      <c r="K11" s="50"/>
      <c r="L11" s="51"/>
      <c r="M11" s="51"/>
      <c r="N11" s="52">
        <f t="shared" si="0"/>
        <v>0</v>
      </c>
      <c r="O11" s="52">
        <f t="shared" si="1"/>
        <v>0</v>
      </c>
      <c r="P11" s="52">
        <f t="shared" si="2"/>
        <v>0</v>
      </c>
      <c r="Q11" s="53" t="str">
        <f t="shared" si="3"/>
        <v/>
      </c>
      <c r="R11" s="53">
        <f>IF(OR(D11="",B11="",V11=""),0,IF(OR(C11="UM",C11="JM",C11="SM",C11="UK",C11="JK",C11="SK"),"",Q11*(IF(ABS(1900-YEAR((V11+1)-D11))&lt;29,0,(VLOOKUP((YEAR(V11)-YEAR(D11)),'Meltzer-Malone'!$A$3:$B$63,2))))))</f>
        <v>0</v>
      </c>
      <c r="S11" s="64"/>
      <c r="T11" s="65"/>
      <c r="U11" s="56" t="str">
        <f t="shared" si="4"/>
        <v/>
      </c>
      <c r="V11" s="57">
        <f>R5</f>
        <v>0</v>
      </c>
      <c r="W11" s="58"/>
      <c r="X11" s="5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0.100000000000001" customHeight="1" x14ac:dyDescent="0.2">
      <c r="A12" s="60">
        <v>77</v>
      </c>
      <c r="B12" s="42"/>
      <c r="C12" s="43" t="s">
        <v>101</v>
      </c>
      <c r="D12" s="44">
        <v>33484</v>
      </c>
      <c r="E12" s="45"/>
      <c r="F12" s="46" t="s">
        <v>106</v>
      </c>
      <c r="G12" s="46" t="s">
        <v>78</v>
      </c>
      <c r="H12" s="61"/>
      <c r="I12" s="62"/>
      <c r="J12" s="63"/>
      <c r="K12" s="50"/>
      <c r="L12" s="51"/>
      <c r="M12" s="51"/>
      <c r="N12" s="52">
        <f t="shared" si="0"/>
        <v>0</v>
      </c>
      <c r="O12" s="52">
        <f t="shared" si="1"/>
        <v>0</v>
      </c>
      <c r="P12" s="52">
        <f t="shared" si="2"/>
        <v>0</v>
      </c>
      <c r="Q12" s="53" t="str">
        <f t="shared" si="3"/>
        <v/>
      </c>
      <c r="R12" s="53">
        <f>IF(OR(D12="",B12="",V12=""),0,IF(OR(C12="UM",C12="JM",C12="SM",C12="UK",C12="JK",C12="SK"),"",Q12*(IF(ABS(1900-YEAR((V12+1)-D12))&lt;29,0,(VLOOKUP((YEAR(V12)-YEAR(D12)),'Meltzer-Malone'!$A$3:$B$63,2))))))</f>
        <v>0</v>
      </c>
      <c r="S12" s="64"/>
      <c r="T12" s="65"/>
      <c r="U12" s="56" t="str">
        <f t="shared" si="4"/>
        <v/>
      </c>
      <c r="V12" s="57">
        <f>R5</f>
        <v>0</v>
      </c>
      <c r="W12" s="58"/>
      <c r="X12" s="58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">
      <c r="A13" s="60">
        <v>77</v>
      </c>
      <c r="B13" s="42"/>
      <c r="C13" s="43" t="s">
        <v>101</v>
      </c>
      <c r="D13" s="44">
        <v>32283</v>
      </c>
      <c r="E13" s="45"/>
      <c r="F13" s="46" t="s">
        <v>107</v>
      </c>
      <c r="G13" s="46" t="s">
        <v>34</v>
      </c>
      <c r="H13" s="61"/>
      <c r="I13" s="62"/>
      <c r="J13" s="63"/>
      <c r="K13" s="50"/>
      <c r="L13" s="51"/>
      <c r="M13" s="51"/>
      <c r="N13" s="52">
        <f t="shared" si="0"/>
        <v>0</v>
      </c>
      <c r="O13" s="52">
        <f t="shared" si="1"/>
        <v>0</v>
      </c>
      <c r="P13" s="52">
        <f t="shared" si="2"/>
        <v>0</v>
      </c>
      <c r="Q13" s="53" t="str">
        <f t="shared" si="3"/>
        <v/>
      </c>
      <c r="R13" s="53">
        <f>IF(OR(D13="",B13="",V13=""),0,IF(OR(C13="UM",C13="JM",C13="SM",C13="UK",C13="JK",C13="SK"),"",Q13*(IF(ABS(1900-YEAR((V13+1)-D13))&lt;29,0,(VLOOKUP((YEAR(V13)-YEAR(D13)),'Meltzer-Malone'!$A$3:$B$63,2))))))</f>
        <v>0</v>
      </c>
      <c r="S13" s="64"/>
      <c r="T13" s="65"/>
      <c r="U13" s="56" t="str">
        <f t="shared" si="4"/>
        <v/>
      </c>
      <c r="V13" s="57">
        <f>R5</f>
        <v>0</v>
      </c>
      <c r="W13" s="58"/>
      <c r="X13" s="58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0.100000000000001" customHeight="1" x14ac:dyDescent="0.2">
      <c r="A14" s="60">
        <v>77</v>
      </c>
      <c r="B14" s="42"/>
      <c r="C14" s="43" t="s">
        <v>101</v>
      </c>
      <c r="D14" s="44">
        <v>34156</v>
      </c>
      <c r="E14" s="45"/>
      <c r="F14" s="46" t="s">
        <v>108</v>
      </c>
      <c r="G14" s="46" t="s">
        <v>34</v>
      </c>
      <c r="H14" s="61"/>
      <c r="I14" s="62"/>
      <c r="J14" s="63"/>
      <c r="K14" s="50"/>
      <c r="L14" s="51"/>
      <c r="M14" s="51"/>
      <c r="N14" s="52">
        <f t="shared" si="0"/>
        <v>0</v>
      </c>
      <c r="O14" s="52">
        <f t="shared" si="1"/>
        <v>0</v>
      </c>
      <c r="P14" s="52">
        <f t="shared" si="2"/>
        <v>0</v>
      </c>
      <c r="Q14" s="53" t="str">
        <f t="shared" si="3"/>
        <v/>
      </c>
      <c r="R14" s="53">
        <f>IF(OR(D14="",B14="",V14=""),0,IF(OR(C14="UM",C14="JM",C14="SM",C14="UK",C14="JK",C14="SK"),"",Q14*(IF(ABS(1900-YEAR((V14+1)-D14))&lt;29,0,(VLOOKUP((YEAR(V14)-YEAR(D14)),'Meltzer-Malone'!$A$3:$B$63,2))))))</f>
        <v>0</v>
      </c>
      <c r="S14" s="64"/>
      <c r="T14" s="65"/>
      <c r="U14" s="56" t="str">
        <f t="shared" si="4"/>
        <v/>
      </c>
      <c r="V14" s="57">
        <f>R5</f>
        <v>0</v>
      </c>
      <c r="W14" s="58"/>
      <c r="X14" s="58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0.100000000000001" customHeight="1" x14ac:dyDescent="0.2">
      <c r="A15" s="60">
        <v>77</v>
      </c>
      <c r="B15" s="42"/>
      <c r="C15" s="43" t="s">
        <v>101</v>
      </c>
      <c r="D15" s="44">
        <v>34825</v>
      </c>
      <c r="E15" s="45"/>
      <c r="F15" s="46" t="s">
        <v>109</v>
      </c>
      <c r="G15" s="46" t="s">
        <v>36</v>
      </c>
      <c r="H15" s="61"/>
      <c r="I15" s="62"/>
      <c r="J15" s="63"/>
      <c r="K15" s="50"/>
      <c r="L15" s="51"/>
      <c r="M15" s="51"/>
      <c r="N15" s="52">
        <f t="shared" si="0"/>
        <v>0</v>
      </c>
      <c r="O15" s="52">
        <f t="shared" si="1"/>
        <v>0</v>
      </c>
      <c r="P15" s="52">
        <f t="shared" si="2"/>
        <v>0</v>
      </c>
      <c r="Q15" s="53" t="str">
        <f t="shared" si="3"/>
        <v/>
      </c>
      <c r="R15" s="53">
        <f>IF(OR(D15="",B15="",V15=""),0,IF(OR(C15="UM",C15="JM",C15="SM",C15="UK",C15="JK",C15="SK"),"",Q15*(IF(ABS(1900-YEAR((V15+1)-D15))&lt;29,0,(VLOOKUP((YEAR(V15)-YEAR(D15)),'Meltzer-Malone'!$A$3:$B$63,2))))))</f>
        <v>0</v>
      </c>
      <c r="S15" s="64"/>
      <c r="T15" s="65"/>
      <c r="U15" s="56" t="str">
        <f t="shared" si="4"/>
        <v/>
      </c>
      <c r="V15" s="57">
        <f>R5</f>
        <v>0</v>
      </c>
      <c r="W15" s="58"/>
      <c r="X15" s="58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0.100000000000001" customHeight="1" x14ac:dyDescent="0.2">
      <c r="A16" s="60">
        <v>77</v>
      </c>
      <c r="B16" s="42"/>
      <c r="C16" s="43" t="s">
        <v>101</v>
      </c>
      <c r="D16" s="44">
        <v>32995</v>
      </c>
      <c r="E16" s="45"/>
      <c r="F16" s="46" t="s">
        <v>110</v>
      </c>
      <c r="G16" s="46" t="s">
        <v>71</v>
      </c>
      <c r="H16" s="61"/>
      <c r="I16" s="62"/>
      <c r="J16" s="63"/>
      <c r="K16" s="50"/>
      <c r="L16" s="51"/>
      <c r="M16" s="51"/>
      <c r="N16" s="52">
        <f t="shared" si="0"/>
        <v>0</v>
      </c>
      <c r="O16" s="52">
        <f t="shared" si="1"/>
        <v>0</v>
      </c>
      <c r="P16" s="52">
        <f t="shared" si="2"/>
        <v>0</v>
      </c>
      <c r="Q16" s="53" t="str">
        <f t="shared" si="3"/>
        <v/>
      </c>
      <c r="R16" s="53">
        <f>IF(OR(D16="",B16="",V16=""),0,IF(OR(C16="UM",C16="JM",C16="SM",C16="UK",C16="JK",C16="SK"),"",Q16*(IF(ABS(1900-YEAR((V16+1)-D16))&lt;29,0,(VLOOKUP((YEAR(V16)-YEAR(D16)),'Meltzer-Malone'!$A$3:$B$63,2))))))</f>
        <v>0</v>
      </c>
      <c r="S16" s="64"/>
      <c r="T16" s="65"/>
      <c r="U16" s="56" t="str">
        <f t="shared" si="4"/>
        <v/>
      </c>
      <c r="V16" s="57">
        <f>R5</f>
        <v>0</v>
      </c>
      <c r="W16" s="58"/>
      <c r="X16" s="5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0.100000000000001" customHeight="1" x14ac:dyDescent="0.2">
      <c r="A17" s="60">
        <v>85</v>
      </c>
      <c r="B17" s="42"/>
      <c r="C17" s="43" t="s">
        <v>101</v>
      </c>
      <c r="D17" s="44">
        <v>31584</v>
      </c>
      <c r="E17" s="45"/>
      <c r="F17" s="46" t="s">
        <v>111</v>
      </c>
      <c r="G17" s="46" t="s">
        <v>78</v>
      </c>
      <c r="H17" s="61"/>
      <c r="I17" s="62"/>
      <c r="J17" s="63"/>
      <c r="K17" s="50"/>
      <c r="L17" s="51"/>
      <c r="M17" s="51"/>
      <c r="N17" s="52">
        <f t="shared" si="0"/>
        <v>0</v>
      </c>
      <c r="O17" s="52">
        <f t="shared" si="1"/>
        <v>0</v>
      </c>
      <c r="P17" s="52">
        <f t="shared" si="2"/>
        <v>0</v>
      </c>
      <c r="Q17" s="53" t="str">
        <f t="shared" si="3"/>
        <v/>
      </c>
      <c r="R17" s="53">
        <f>IF(OR(D17="",B17="",V17=""),0,IF(OR(C17="UM",C17="JM",C17="SM",C17="UK",C17="JK",C17="SK"),"",Q17*(IF(ABS(1900-YEAR((V17+1)-D17))&lt;29,0,(VLOOKUP((YEAR(V17)-YEAR(D17)),'Meltzer-Malone'!$A$3:$B$63,2))))))</f>
        <v>0</v>
      </c>
      <c r="S17" s="64"/>
      <c r="T17" s="65"/>
      <c r="U17" s="56" t="str">
        <f t="shared" si="4"/>
        <v/>
      </c>
      <c r="V17" s="57">
        <f>R5</f>
        <v>0</v>
      </c>
      <c r="W17" s="58"/>
      <c r="X17" s="5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0.100000000000001" customHeight="1" x14ac:dyDescent="0.2">
      <c r="A18" s="60">
        <v>85</v>
      </c>
      <c r="B18" s="42"/>
      <c r="C18" s="43" t="s">
        <v>101</v>
      </c>
      <c r="D18" s="44">
        <v>33722</v>
      </c>
      <c r="E18" s="45"/>
      <c r="F18" s="46" t="s">
        <v>112</v>
      </c>
      <c r="G18" s="46" t="s">
        <v>34</v>
      </c>
      <c r="H18" s="61"/>
      <c r="I18" s="62"/>
      <c r="J18" s="63"/>
      <c r="K18" s="50"/>
      <c r="L18" s="51"/>
      <c r="M18" s="51"/>
      <c r="N18" s="52">
        <f t="shared" si="0"/>
        <v>0</v>
      </c>
      <c r="O18" s="52">
        <f t="shared" si="1"/>
        <v>0</v>
      </c>
      <c r="P18" s="52">
        <f t="shared" si="2"/>
        <v>0</v>
      </c>
      <c r="Q18" s="53" t="str">
        <f t="shared" si="3"/>
        <v/>
      </c>
      <c r="R18" s="53">
        <f>IF(OR(D18="",B18="",V18=""),0,IF(OR(C18="UM",C18="JM",C18="SM",C18="UK",C18="JK",C18="SK"),"",Q18*(IF(ABS(1900-YEAR((V18+1)-D18))&lt;29,0,(VLOOKUP((YEAR(V18)-YEAR(D18)),'Meltzer-Malone'!$A$3:$B$63,2))))))</f>
        <v>0</v>
      </c>
      <c r="S18" s="64"/>
      <c r="T18" s="65"/>
      <c r="U18" s="56" t="str">
        <f t="shared" si="4"/>
        <v/>
      </c>
      <c r="V18" s="57">
        <f>R5</f>
        <v>0</v>
      </c>
      <c r="W18" s="58"/>
      <c r="X18" s="5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0.100000000000001" customHeight="1" x14ac:dyDescent="0.2">
      <c r="A19" s="60">
        <v>85</v>
      </c>
      <c r="B19" s="42"/>
      <c r="C19" s="43" t="s">
        <v>101</v>
      </c>
      <c r="D19" s="44">
        <v>32829</v>
      </c>
      <c r="E19" s="45"/>
      <c r="F19" s="46" t="s">
        <v>113</v>
      </c>
      <c r="G19" s="46" t="s">
        <v>34</v>
      </c>
      <c r="H19" s="61"/>
      <c r="I19" s="62"/>
      <c r="J19" s="63"/>
      <c r="K19" s="50"/>
      <c r="L19" s="51"/>
      <c r="M19" s="51"/>
      <c r="N19" s="52">
        <f t="shared" si="0"/>
        <v>0</v>
      </c>
      <c r="O19" s="52">
        <f t="shared" si="1"/>
        <v>0</v>
      </c>
      <c r="P19" s="52">
        <f t="shared" si="2"/>
        <v>0</v>
      </c>
      <c r="Q19" s="53" t="str">
        <f t="shared" si="3"/>
        <v/>
      </c>
      <c r="R19" s="53">
        <f>IF(OR(D19="",B19="",V19=""),0,IF(OR(C19="UM",C19="JM",C19="SM",C19="UK",C19="JK",C19="SK"),"",Q19*(IF(ABS(1900-YEAR((V19+1)-D19))&lt;29,0,(VLOOKUP((YEAR(V19)-YEAR(D19)),'Meltzer-Malone'!$A$3:$B$63,2))))))</f>
        <v>0</v>
      </c>
      <c r="S19" s="64"/>
      <c r="T19" s="65"/>
      <c r="U19" s="56" t="str">
        <f t="shared" si="4"/>
        <v/>
      </c>
      <c r="V19" s="57">
        <f>R5</f>
        <v>0</v>
      </c>
      <c r="W19" s="58"/>
      <c r="X19" s="58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0.100000000000001" customHeight="1" x14ac:dyDescent="0.2">
      <c r="A20" s="60">
        <v>85</v>
      </c>
      <c r="B20" s="42"/>
      <c r="C20" s="43" t="s">
        <v>101</v>
      </c>
      <c r="D20" s="44">
        <v>34704</v>
      </c>
      <c r="E20" s="45"/>
      <c r="F20" s="46" t="s">
        <v>114</v>
      </c>
      <c r="G20" s="46" t="s">
        <v>43</v>
      </c>
      <c r="H20" s="61"/>
      <c r="I20" s="62"/>
      <c r="J20" s="63"/>
      <c r="K20" s="50"/>
      <c r="L20" s="51"/>
      <c r="M20" s="51"/>
      <c r="N20" s="52">
        <f t="shared" si="0"/>
        <v>0</v>
      </c>
      <c r="O20" s="52">
        <f t="shared" si="1"/>
        <v>0</v>
      </c>
      <c r="P20" s="52">
        <f t="shared" si="2"/>
        <v>0</v>
      </c>
      <c r="Q20" s="53" t="str">
        <f t="shared" si="3"/>
        <v/>
      </c>
      <c r="R20" s="53">
        <f>IF(OR(D20="",B20="",V20=""),0,IF(OR(C20="UM",C20="JM",C20="SM",C20="UK",C20="JK",C20="SK"),"",Q20*(IF(ABS(1900-YEAR((V20+1)-D20))&lt;29,0,(VLOOKUP((YEAR(V20)-YEAR(D20)),'Meltzer-Malone'!$A$3:$B$63,2))))))</f>
        <v>0</v>
      </c>
      <c r="S20" s="64"/>
      <c r="T20" s="65"/>
      <c r="U20" s="56" t="str">
        <f t="shared" si="4"/>
        <v/>
      </c>
      <c r="V20" s="57">
        <f>R5</f>
        <v>0</v>
      </c>
      <c r="W20" s="58"/>
      <c r="X20" s="58"/>
      <c r="Y20" s="31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20.100000000000001" customHeight="1" x14ac:dyDescent="0.2">
      <c r="A21" s="60">
        <v>85</v>
      </c>
      <c r="B21" s="42"/>
      <c r="C21" s="43" t="s">
        <v>101</v>
      </c>
      <c r="D21" s="44">
        <v>32183</v>
      </c>
      <c r="E21" s="45"/>
      <c r="F21" s="46" t="s">
        <v>115</v>
      </c>
      <c r="G21" s="46" t="s">
        <v>87</v>
      </c>
      <c r="H21" s="61"/>
      <c r="I21" s="62"/>
      <c r="J21" s="63"/>
      <c r="K21" s="50"/>
      <c r="L21" s="51"/>
      <c r="M21" s="51"/>
      <c r="N21" s="52">
        <f t="shared" si="0"/>
        <v>0</v>
      </c>
      <c r="O21" s="52">
        <f t="shared" si="1"/>
        <v>0</v>
      </c>
      <c r="P21" s="52">
        <f t="shared" si="2"/>
        <v>0</v>
      </c>
      <c r="Q21" s="53" t="str">
        <f t="shared" si="3"/>
        <v/>
      </c>
      <c r="R21" s="53">
        <f>IF(OR(D21="",B21="",V21=""),0,IF(OR(C21="UM",C21="JM",C21="SM",C21="UK",C21="JK",C21="SK"),"",Q21*(IF(ABS(1900-YEAR((V21+1)-D21))&lt;29,0,(VLOOKUP((YEAR(V21)-YEAR(D21)),'Meltzer-Malone'!$A$3:$B$63,2))))))</f>
        <v>0</v>
      </c>
      <c r="S21" s="64"/>
      <c r="T21" s="65"/>
      <c r="U21" s="56" t="str">
        <f t="shared" si="4"/>
        <v/>
      </c>
      <c r="V21" s="57">
        <f>R5</f>
        <v>0</v>
      </c>
      <c r="W21" s="58"/>
      <c r="X21" s="58"/>
      <c r="Y21" s="3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0.100000000000001" customHeight="1" x14ac:dyDescent="0.2">
      <c r="A22" s="60">
        <v>85</v>
      </c>
      <c r="B22" s="42"/>
      <c r="C22" s="43" t="s">
        <v>101</v>
      </c>
      <c r="D22" s="44">
        <v>34814</v>
      </c>
      <c r="E22" s="45"/>
      <c r="F22" s="46" t="s">
        <v>116</v>
      </c>
      <c r="G22" s="46" t="s">
        <v>89</v>
      </c>
      <c r="H22" s="61"/>
      <c r="I22" s="62"/>
      <c r="J22" s="63"/>
      <c r="K22" s="50"/>
      <c r="L22" s="51"/>
      <c r="M22" s="51"/>
      <c r="N22" s="52">
        <f t="shared" si="0"/>
        <v>0</v>
      </c>
      <c r="O22" s="52">
        <f t="shared" si="1"/>
        <v>0</v>
      </c>
      <c r="P22" s="52">
        <f t="shared" si="2"/>
        <v>0</v>
      </c>
      <c r="Q22" s="53" t="str">
        <f t="shared" si="3"/>
        <v/>
      </c>
      <c r="R22" s="53">
        <f>IF(OR(D22="",B22="",V22=""),0,IF(OR(C22="UM",C22="JM",C22="SM",C22="UK",C22="JK",C22="SK"),"",Q22*(IF(ABS(1900-YEAR((V22+1)-D22))&lt;29,0,(VLOOKUP((YEAR(V22)-YEAR(D22)),'Meltzer-Malone'!$A$3:$B$63,2))))))</f>
        <v>0</v>
      </c>
      <c r="S22" s="64"/>
      <c r="T22" s="65"/>
      <c r="U22" s="56" t="str">
        <f t="shared" si="4"/>
        <v/>
      </c>
      <c r="V22" s="57">
        <f>R5</f>
        <v>0</v>
      </c>
      <c r="W22" s="58"/>
      <c r="X22" s="58"/>
      <c r="Y22" s="31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0.100000000000001" customHeight="1" x14ac:dyDescent="0.2">
      <c r="A23" s="60"/>
      <c r="B23" s="42"/>
      <c r="C23" s="43"/>
      <c r="D23" s="44"/>
      <c r="E23" s="45"/>
      <c r="F23" s="46"/>
      <c r="G23" s="46"/>
      <c r="H23" s="61"/>
      <c r="I23" s="62"/>
      <c r="J23" s="63"/>
      <c r="K23" s="50"/>
      <c r="L23" s="51"/>
      <c r="M23" s="51"/>
      <c r="N23" s="52">
        <f t="shared" si="0"/>
        <v>0</v>
      </c>
      <c r="O23" s="52">
        <f t="shared" si="1"/>
        <v>0</v>
      </c>
      <c r="P23" s="52">
        <f t="shared" si="2"/>
        <v>0</v>
      </c>
      <c r="Q23" s="53" t="str">
        <f t="shared" si="3"/>
        <v/>
      </c>
      <c r="R23" s="53">
        <f>IF(OR(D23="",B23="",V23=""),0,IF(OR(C23="UM",C23="JM",C23="SM",C23="UK",C23="JK",C23="SK"),"",Q23*(IF(ABS(1900-YEAR((V23+1)-D23))&lt;29,0,(VLOOKUP((YEAR(V23)-YEAR(D23)),'Meltzer-Malone'!$A$3:$B$63,2))))))</f>
        <v>0</v>
      </c>
      <c r="S23" s="64"/>
      <c r="T23" s="65"/>
      <c r="U23" s="56" t="str">
        <f t="shared" si="4"/>
        <v/>
      </c>
      <c r="V23" s="57">
        <f>R5</f>
        <v>0</v>
      </c>
      <c r="W23" s="58"/>
      <c r="X23" s="58"/>
      <c r="Y23" s="31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20.100000000000001" customHeight="1" x14ac:dyDescent="0.2">
      <c r="A24" s="60"/>
      <c r="B24" s="42"/>
      <c r="C24" s="43"/>
      <c r="D24" s="44"/>
      <c r="E24" s="45"/>
      <c r="F24" s="46"/>
      <c r="G24" s="46"/>
      <c r="H24" s="66"/>
      <c r="I24" s="67"/>
      <c r="J24" s="68"/>
      <c r="K24" s="50"/>
      <c r="L24" s="51"/>
      <c r="M24" s="51"/>
      <c r="N24" s="52">
        <f t="shared" si="0"/>
        <v>0</v>
      </c>
      <c r="O24" s="52">
        <f t="shared" si="1"/>
        <v>0</v>
      </c>
      <c r="P24" s="69">
        <f t="shared" si="2"/>
        <v>0</v>
      </c>
      <c r="Q24" s="53" t="str">
        <f t="shared" si="3"/>
        <v/>
      </c>
      <c r="R24" s="53">
        <f>IF(OR(D24="",B24="",V24=""),0,IF(OR(C24="UM",C24="JM",C24="SM",C24="UK",C24="JK",C24="SK"),"",Q24*(IF(ABS(1900-YEAR((V24+1)-D24))&lt;29,0,(VLOOKUP((YEAR(V24)-YEAR(D24)),'Meltzer-Malone'!$A$3:$B$63,2))))))</f>
        <v>0</v>
      </c>
      <c r="S24" s="70"/>
      <c r="T24" s="71"/>
      <c r="U24" s="56" t="str">
        <f t="shared" si="4"/>
        <v/>
      </c>
      <c r="V24" s="57">
        <f>R5</f>
        <v>0</v>
      </c>
      <c r="W24" s="58"/>
      <c r="X24" s="58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81" customFormat="1" ht="9" customHeight="1" x14ac:dyDescent="0.2">
      <c r="A25" s="72"/>
      <c r="B25" s="73"/>
      <c r="C25" s="74"/>
      <c r="D25" s="75"/>
      <c r="E25" s="75"/>
      <c r="F25" s="72"/>
      <c r="G25" s="72"/>
      <c r="H25" s="76"/>
      <c r="I25" s="77"/>
      <c r="J25" s="76"/>
      <c r="K25" s="76"/>
      <c r="L25" s="76"/>
      <c r="M25" s="76"/>
      <c r="N25" s="74"/>
      <c r="O25" s="74"/>
      <c r="P25" s="74"/>
      <c r="Q25" s="78"/>
      <c r="R25" s="78"/>
      <c r="S25" s="78"/>
      <c r="T25" s="79"/>
      <c r="U25" s="80"/>
      <c r="V25" s="31"/>
      <c r="W25" s="58"/>
      <c r="X25" s="58"/>
      <c r="Y25" s="31"/>
    </row>
    <row r="26" spans="1:1024" x14ac:dyDescent="0.2">
      <c r="A26"/>
      <c r="B26"/>
      <c r="C26"/>
      <c r="D26"/>
      <c r="E26"/>
      <c r="F26"/>
      <c r="G26"/>
      <c r="H26" s="14"/>
      <c r="I26" s="82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/>
      <c r="V26"/>
      <c r="W26"/>
      <c r="X26"/>
      <c r="Y26" s="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20" customFormat="1" ht="15.75" x14ac:dyDescent="0.25">
      <c r="A27" s="83" t="s">
        <v>46</v>
      </c>
      <c r="C27" s="1"/>
      <c r="D27" s="1"/>
      <c r="E27" s="1"/>
      <c r="F27" s="1"/>
      <c r="G27" s="84" t="s">
        <v>47</v>
      </c>
      <c r="H27" s="85"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Y27" s="31"/>
    </row>
    <row r="28" spans="1:1024" ht="15" x14ac:dyDescent="0.25">
      <c r="A28"/>
      <c r="B28" s="20"/>
      <c r="C28" s="1"/>
      <c r="D28" s="1"/>
      <c r="E28" s="1"/>
      <c r="F28" s="1"/>
      <c r="G28" s="86"/>
      <c r="H28" s="85">
        <v>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.75" x14ac:dyDescent="0.25">
      <c r="A29" s="83" t="s">
        <v>48</v>
      </c>
      <c r="B29" s="20"/>
      <c r="C29" s="1"/>
      <c r="D29" s="1"/>
      <c r="E29" s="1"/>
      <c r="F29" s="1"/>
      <c r="G29" s="87"/>
      <c r="H29" s="85">
        <v>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x14ac:dyDescent="0.25">
      <c r="A30"/>
      <c r="B30" s="20"/>
      <c r="C30" s="1"/>
      <c r="D30" s="1"/>
      <c r="E30" s="1"/>
      <c r="F30" s="1"/>
      <c r="G30" s="87"/>
      <c r="H30" s="8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x14ac:dyDescent="0.25">
      <c r="A31"/>
      <c r="B31" s="20"/>
      <c r="C31" s="1"/>
      <c r="D31" s="1"/>
      <c r="E31" s="1"/>
      <c r="F31" s="1"/>
      <c r="G31" s="87"/>
      <c r="H31" s="85"/>
      <c r="I31" s="85"/>
      <c r="J31" s="88"/>
      <c r="K31" s="88"/>
      <c r="L31" s="88"/>
      <c r="M31" s="88"/>
      <c r="N31" s="88"/>
      <c r="O31" s="88"/>
      <c r="P31" s="88"/>
      <c r="Q31" s="89"/>
      <c r="R31" s="89"/>
      <c r="S31" s="89"/>
      <c r="T31" s="89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5.75" x14ac:dyDescent="0.25">
      <c r="A32" s="20"/>
      <c r="B32"/>
      <c r="C32" s="85"/>
      <c r="D32" s="85"/>
      <c r="E32" s="85"/>
      <c r="F32" s="85"/>
      <c r="G32" s="90" t="s">
        <v>49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.75" x14ac:dyDescent="0.25">
      <c r="A33"/>
      <c r="B33"/>
      <c r="C33" s="91"/>
      <c r="D33" s="92"/>
      <c r="E33" s="92"/>
      <c r="F33" s="93"/>
      <c r="G33" s="90" t="s">
        <v>50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5.75" x14ac:dyDescent="0.25">
      <c r="A34" s="83" t="s">
        <v>51</v>
      </c>
      <c r="B34"/>
      <c r="C34" s="1"/>
      <c r="D34" s="1"/>
      <c r="E34" s="1"/>
      <c r="F34" s="1"/>
      <c r="G34" s="90" t="s">
        <v>52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" x14ac:dyDescent="0.25">
      <c r="A35"/>
      <c r="B35"/>
      <c r="C35" s="1"/>
      <c r="D35" s="1"/>
      <c r="E35" s="1"/>
      <c r="F35" s="1"/>
      <c r="G35" s="94"/>
      <c r="H35" s="85"/>
      <c r="I35" s="9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.75" x14ac:dyDescent="0.25">
      <c r="A36" s="96" t="s">
        <v>53</v>
      </c>
      <c r="B36" s="97"/>
      <c r="C36" s="1"/>
      <c r="D36" s="1"/>
      <c r="E36" s="1"/>
      <c r="F36" s="1"/>
      <c r="G36" s="90" t="s">
        <v>54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" x14ac:dyDescent="0.25">
      <c r="A37"/>
      <c r="B37"/>
      <c r="C37" s="1"/>
      <c r="D37" s="1"/>
      <c r="E37" s="1"/>
      <c r="F37" s="1"/>
      <c r="G37" s="9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13" customFormat="1" ht="15" x14ac:dyDescent="0.25">
      <c r="A38" s="97" t="s">
        <v>55</v>
      </c>
      <c r="B38" s="97"/>
      <c r="C38" s="98" t="s">
        <v>56</v>
      </c>
      <c r="D38" s="99"/>
      <c r="E38" s="99"/>
      <c r="F38" s="10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24">
    <mergeCell ref="C37:F37"/>
    <mergeCell ref="H37:T37"/>
    <mergeCell ref="H38:T38"/>
    <mergeCell ref="C34:F34"/>
    <mergeCell ref="H34:T34"/>
    <mergeCell ref="C35:F35"/>
    <mergeCell ref="C36:F36"/>
    <mergeCell ref="H36:T36"/>
    <mergeCell ref="C30:F30"/>
    <mergeCell ref="I30:T30"/>
    <mergeCell ref="C31:F31"/>
    <mergeCell ref="H32:T32"/>
    <mergeCell ref="H33:T33"/>
    <mergeCell ref="C27:F27"/>
    <mergeCell ref="I27:T27"/>
    <mergeCell ref="C28:F28"/>
    <mergeCell ref="I28:T28"/>
    <mergeCell ref="C29:F29"/>
    <mergeCell ref="I29:T29"/>
    <mergeCell ref="F1:P1"/>
    <mergeCell ref="F2:P2"/>
    <mergeCell ref="C5:F5"/>
    <mergeCell ref="H5:K5"/>
    <mergeCell ref="M5:P5"/>
  </mergeCells>
  <conditionalFormatting sqref="H9:M24">
    <cfRule type="cellIs" dxfId="11" priority="2" operator="between">
      <formula>1</formula>
      <formula>300</formula>
    </cfRule>
    <cfRule type="cellIs" dxfId="10" priority="3" operator="lessThanOrEqual">
      <formula>0</formula>
    </cfRule>
  </conditionalFormatting>
  <pageMargins left="0.27569444444444402" right="0.35416666666666702" top="0.27569444444444402" bottom="0.27569444444444402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38"/>
  <sheetViews>
    <sheetView showGridLines="0" showRowColHeaders="0" showZeros="0" showOutlineSymbols="0" topLeftCell="A10" zoomScaleNormal="100" workbookViewId="0">
      <selection activeCell="G20" sqref="G20"/>
    </sheetView>
  </sheetViews>
  <sheetFormatPr baseColWidth="10" defaultColWidth="9.140625" defaultRowHeight="12.75" x14ac:dyDescent="0.2"/>
  <cols>
    <col min="1" max="1" width="6.28515625" style="8"/>
    <col min="2" max="2" width="8.7109375" style="8"/>
    <col min="3" max="3" width="6.28515625" style="9"/>
    <col min="4" max="4" width="10.5703125" style="8"/>
    <col min="5" max="5" width="3.85546875" style="8"/>
    <col min="6" max="6" width="27.7109375" style="10"/>
    <col min="7" max="7" width="20.42578125" style="10"/>
    <col min="8" max="8" width="7.140625" style="8"/>
    <col min="9" max="9" width="7.140625" style="11"/>
    <col min="10" max="13" width="7.140625" style="8"/>
    <col min="14" max="16" width="7.7109375" style="8"/>
    <col min="17" max="17" width="10.5703125" style="12"/>
    <col min="18" max="18" width="11.28515625" style="12"/>
    <col min="19" max="20" width="5.7109375" style="12"/>
    <col min="21" max="21" width="14.140625" style="13"/>
    <col min="22" max="22" width="0" style="13" hidden="1"/>
    <col min="23" max="256" width="11.42578125" style="13"/>
    <col min="257" max="1025" width="9.140625" style="13"/>
  </cols>
  <sheetData>
    <row r="1" spans="1:1024" ht="53.25" customHeight="1" x14ac:dyDescent="0.8">
      <c r="A1"/>
      <c r="B1"/>
      <c r="C1"/>
      <c r="D1"/>
      <c r="E1"/>
      <c r="F1" s="5" t="s">
        <v>3</v>
      </c>
      <c r="G1" s="5"/>
      <c r="H1" s="5"/>
      <c r="I1" s="5"/>
      <c r="J1" s="5"/>
      <c r="K1" s="5"/>
      <c r="L1" s="5"/>
      <c r="M1" s="5"/>
      <c r="N1" s="5"/>
      <c r="O1" s="5"/>
      <c r="P1" s="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.75" customHeight="1" x14ac:dyDescent="0.5">
      <c r="A2"/>
      <c r="B2"/>
      <c r="C2"/>
      <c r="D2"/>
      <c r="E2"/>
      <c r="F2" s="4" t="s">
        <v>4</v>
      </c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" customHeigh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20" customFormat="1" ht="15.75" x14ac:dyDescent="0.25">
      <c r="A5" s="14"/>
      <c r="B5" s="15" t="s">
        <v>5</v>
      </c>
      <c r="C5" s="3"/>
      <c r="D5" s="3"/>
      <c r="E5" s="3"/>
      <c r="F5" s="3"/>
      <c r="G5" s="16" t="s">
        <v>6</v>
      </c>
      <c r="H5" s="3"/>
      <c r="I5" s="3"/>
      <c r="J5" s="3"/>
      <c r="K5" s="3"/>
      <c r="L5" s="15" t="s">
        <v>7</v>
      </c>
      <c r="M5" s="2"/>
      <c r="N5" s="2"/>
      <c r="O5" s="2"/>
      <c r="P5" s="2"/>
      <c r="Q5" s="15" t="s">
        <v>8</v>
      </c>
      <c r="R5" s="17"/>
      <c r="S5" s="18" t="s">
        <v>9</v>
      </c>
      <c r="T5" s="19">
        <v>2</v>
      </c>
    </row>
    <row r="6" spans="1:1024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31" customFormat="1" x14ac:dyDescent="0.2">
      <c r="A7" s="21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24" t="s">
        <v>17</v>
      </c>
      <c r="J7" s="25"/>
      <c r="K7" s="22"/>
      <c r="L7" s="25" t="s">
        <v>18</v>
      </c>
      <c r="M7" s="25"/>
      <c r="N7" s="26" t="s">
        <v>19</v>
      </c>
      <c r="O7" s="25"/>
      <c r="P7" s="22" t="s">
        <v>20</v>
      </c>
      <c r="Q7" s="27" t="s">
        <v>2</v>
      </c>
      <c r="R7" s="28" t="s">
        <v>2</v>
      </c>
      <c r="S7" s="27" t="s">
        <v>21</v>
      </c>
      <c r="T7" s="29" t="s">
        <v>22</v>
      </c>
      <c r="U7" s="29" t="s">
        <v>23</v>
      </c>
      <c r="V7" s="30"/>
    </row>
    <row r="8" spans="1:1024" x14ac:dyDescent="0.2">
      <c r="A8" s="32" t="s">
        <v>24</v>
      </c>
      <c r="B8" s="33" t="s">
        <v>25</v>
      </c>
      <c r="C8" s="34" t="s">
        <v>26</v>
      </c>
      <c r="D8" s="33" t="s">
        <v>27</v>
      </c>
      <c r="E8" s="33" t="s">
        <v>28</v>
      </c>
      <c r="F8" s="33"/>
      <c r="G8" s="33"/>
      <c r="H8" s="35">
        <v>1</v>
      </c>
      <c r="I8" s="36">
        <v>2</v>
      </c>
      <c r="J8" s="37">
        <v>3</v>
      </c>
      <c r="K8" s="35">
        <v>1</v>
      </c>
      <c r="L8" s="36">
        <v>2</v>
      </c>
      <c r="M8" s="37">
        <v>3</v>
      </c>
      <c r="N8" s="38" t="s">
        <v>29</v>
      </c>
      <c r="O8" s="39"/>
      <c r="P8" s="33" t="s">
        <v>30</v>
      </c>
      <c r="Q8" s="40"/>
      <c r="R8" s="40" t="s">
        <v>31</v>
      </c>
      <c r="S8" s="40"/>
      <c r="T8" s="41"/>
      <c r="U8" s="4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9" customFormat="1" ht="20.100000000000001" customHeight="1" x14ac:dyDescent="0.2">
      <c r="A9" s="60">
        <v>85</v>
      </c>
      <c r="B9" s="42"/>
      <c r="C9" s="43" t="s">
        <v>117</v>
      </c>
      <c r="D9" s="44">
        <v>30139</v>
      </c>
      <c r="E9" s="45"/>
      <c r="F9" s="46" t="s">
        <v>118</v>
      </c>
      <c r="G9" s="46" t="s">
        <v>36</v>
      </c>
      <c r="H9" s="47"/>
      <c r="I9" s="48"/>
      <c r="J9" s="49"/>
      <c r="K9" s="50"/>
      <c r="L9" s="51"/>
      <c r="M9" s="51"/>
      <c r="N9" s="52">
        <f t="shared" ref="N9:N24" si="0">IF(MAX(H9:J9)&lt;0,0,TRUNC(MAX(H9:J9)/1)*1)</f>
        <v>0</v>
      </c>
      <c r="O9" s="52">
        <f t="shared" ref="O9:O24" si="1">IF(MAX(K9:M9)&lt;0,0,TRUNC(MAX(K9:M9)/1)*1)</f>
        <v>0</v>
      </c>
      <c r="P9" s="52">
        <f t="shared" ref="P9:P24" si="2">IF(N9=0,0,IF(O9=0,0,SUM(N9:O9)))</f>
        <v>0</v>
      </c>
      <c r="Q9" s="53" t="str">
        <f t="shared" ref="Q9:Q24" si="3"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53">
        <f>IF(OR(D9="",B9="",V9=""),0,IF(OR(C9="UM",C9="JM",C9="SM",C9="UK",C9="JK",C9="SK"),"",Q9*(IF(ABS(1900-YEAR((V9+1)-D9))&lt;29,0,(VLOOKUP((YEAR(V9)-YEAR(D9)),'Meltzer-Malone'!$A$3:$B$63,2))))))</f>
        <v>0</v>
      </c>
      <c r="S9" s="54"/>
      <c r="T9" s="55"/>
      <c r="U9" s="56" t="str">
        <f t="shared" ref="U9:U24" si="4"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57">
        <f>R5</f>
        <v>0</v>
      </c>
      <c r="W9" s="58"/>
      <c r="X9" s="58"/>
    </row>
    <row r="10" spans="1:1024" ht="20.100000000000001" customHeight="1" x14ac:dyDescent="0.2">
      <c r="A10" s="60">
        <v>69</v>
      </c>
      <c r="B10" s="42"/>
      <c r="C10" s="43" t="s">
        <v>119</v>
      </c>
      <c r="D10" s="44">
        <v>28176</v>
      </c>
      <c r="E10" s="45"/>
      <c r="F10" s="46" t="s">
        <v>120</v>
      </c>
      <c r="G10" s="46" t="s">
        <v>89</v>
      </c>
      <c r="H10" s="61"/>
      <c r="I10" s="62"/>
      <c r="J10" s="63"/>
      <c r="K10" s="50"/>
      <c r="L10" s="51"/>
      <c r="M10" s="51"/>
      <c r="N10" s="52">
        <f t="shared" si="0"/>
        <v>0</v>
      </c>
      <c r="O10" s="52">
        <f t="shared" si="1"/>
        <v>0</v>
      </c>
      <c r="P10" s="52">
        <f t="shared" si="2"/>
        <v>0</v>
      </c>
      <c r="Q10" s="53" t="str">
        <f t="shared" si="3"/>
        <v/>
      </c>
      <c r="R10" s="53">
        <f>IF(OR(D10="",B10="",V10=""),0,IF(OR(C10="UM",C10="JM",C10="SM",C10="UK",C10="JK",C10="SK"),"",Q10*(IF(ABS(1900-YEAR((V10+1)-D10))&lt;29,0,(VLOOKUP((YEAR(V10)-YEAR(D10)),'Meltzer-Malone'!$A$3:$B$63,2))))))</f>
        <v>0</v>
      </c>
      <c r="S10" s="64"/>
      <c r="T10" s="65"/>
      <c r="U10" s="56" t="str">
        <f t="shared" si="4"/>
        <v/>
      </c>
      <c r="V10" s="57">
        <f>R5</f>
        <v>0</v>
      </c>
      <c r="W10" s="58"/>
      <c r="X10" s="58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60">
        <v>85</v>
      </c>
      <c r="B11" s="42"/>
      <c r="C11" s="43" t="s">
        <v>121</v>
      </c>
      <c r="D11" s="44">
        <v>25366</v>
      </c>
      <c r="E11" s="45"/>
      <c r="F11" s="46" t="s">
        <v>122</v>
      </c>
      <c r="G11" s="46" t="s">
        <v>78</v>
      </c>
      <c r="H11" s="61"/>
      <c r="I11" s="62"/>
      <c r="J11" s="63"/>
      <c r="K11" s="50"/>
      <c r="L11" s="51"/>
      <c r="M11" s="51"/>
      <c r="N11" s="52">
        <f t="shared" si="0"/>
        <v>0</v>
      </c>
      <c r="O11" s="52">
        <f t="shared" si="1"/>
        <v>0</v>
      </c>
      <c r="P11" s="52">
        <f t="shared" si="2"/>
        <v>0</v>
      </c>
      <c r="Q11" s="53" t="str">
        <f t="shared" si="3"/>
        <v/>
      </c>
      <c r="R11" s="53">
        <f>IF(OR(D11="",B11="",V11=""),0,IF(OR(C11="UM",C11="JM",C11="SM",C11="UK",C11="JK",C11="SK"),"",Q11*(IF(ABS(1900-YEAR((V11+1)-D11))&lt;29,0,(VLOOKUP((YEAR(V11)-YEAR(D11)),'Meltzer-Malone'!$A$3:$B$63,2))))))</f>
        <v>0</v>
      </c>
      <c r="S11" s="64"/>
      <c r="T11" s="65"/>
      <c r="U11" s="56" t="str">
        <f t="shared" si="4"/>
        <v/>
      </c>
      <c r="V11" s="57">
        <f>R5</f>
        <v>0</v>
      </c>
      <c r="W11" s="58"/>
      <c r="X11" s="5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0.100000000000001" customHeight="1" x14ac:dyDescent="0.2">
      <c r="A12" s="60">
        <v>94</v>
      </c>
      <c r="B12" s="42"/>
      <c r="C12" s="43" t="s">
        <v>121</v>
      </c>
      <c r="D12" s="44">
        <v>25993</v>
      </c>
      <c r="E12" s="45"/>
      <c r="F12" s="46" t="s">
        <v>123</v>
      </c>
      <c r="G12" s="46" t="s">
        <v>36</v>
      </c>
      <c r="H12" s="61"/>
      <c r="I12" s="62"/>
      <c r="J12" s="63"/>
      <c r="K12" s="50"/>
      <c r="L12" s="51"/>
      <c r="M12" s="51"/>
      <c r="N12" s="52">
        <f t="shared" si="0"/>
        <v>0</v>
      </c>
      <c r="O12" s="52">
        <f t="shared" si="1"/>
        <v>0</v>
      </c>
      <c r="P12" s="52">
        <f t="shared" si="2"/>
        <v>0</v>
      </c>
      <c r="Q12" s="53" t="str">
        <f t="shared" si="3"/>
        <v/>
      </c>
      <c r="R12" s="53">
        <f>IF(OR(D12="",B12="",V12=""),0,IF(OR(C12="UM",C12="JM",C12="SM",C12="UK",C12="JK",C12="SK"),"",Q12*(IF(ABS(1900-YEAR((V12+1)-D12))&lt;29,0,(VLOOKUP((YEAR(V12)-YEAR(D12)),'Meltzer-Malone'!$A$3:$B$63,2))))))</f>
        <v>0</v>
      </c>
      <c r="S12" s="64"/>
      <c r="T12" s="65"/>
      <c r="U12" s="56" t="str">
        <f t="shared" si="4"/>
        <v/>
      </c>
      <c r="V12" s="57">
        <f>R5</f>
        <v>0</v>
      </c>
      <c r="W12" s="58"/>
      <c r="X12" s="58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">
      <c r="A13" s="60">
        <v>105</v>
      </c>
      <c r="B13" s="42"/>
      <c r="C13" s="43" t="s">
        <v>121</v>
      </c>
      <c r="D13" s="44">
        <v>26186</v>
      </c>
      <c r="E13" s="45"/>
      <c r="F13" s="46" t="s">
        <v>124</v>
      </c>
      <c r="G13" s="46" t="s">
        <v>78</v>
      </c>
      <c r="H13" s="61"/>
      <c r="I13" s="62"/>
      <c r="J13" s="63"/>
      <c r="K13" s="50"/>
      <c r="L13" s="51"/>
      <c r="M13" s="51"/>
      <c r="N13" s="52">
        <f t="shared" si="0"/>
        <v>0</v>
      </c>
      <c r="O13" s="52">
        <f t="shared" si="1"/>
        <v>0</v>
      </c>
      <c r="P13" s="52">
        <f t="shared" si="2"/>
        <v>0</v>
      </c>
      <c r="Q13" s="53" t="str">
        <f t="shared" si="3"/>
        <v/>
      </c>
      <c r="R13" s="53">
        <f>IF(OR(D13="",B13="",V13=""),0,IF(OR(C13="UM",C13="JM",C13="SM",C13="UK",C13="JK",C13="SK"),"",Q13*(IF(ABS(1900-YEAR((V13+1)-D13))&lt;29,0,(VLOOKUP((YEAR(V13)-YEAR(D13)),'Meltzer-Malone'!$A$3:$B$63,2))))))</f>
        <v>0</v>
      </c>
      <c r="S13" s="64"/>
      <c r="T13" s="65"/>
      <c r="U13" s="56" t="str">
        <f t="shared" si="4"/>
        <v/>
      </c>
      <c r="V13" s="57">
        <f>R5</f>
        <v>0</v>
      </c>
      <c r="W13" s="58"/>
      <c r="X13" s="58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0.100000000000001" customHeight="1" x14ac:dyDescent="0.2">
      <c r="A14" s="60">
        <v>77</v>
      </c>
      <c r="B14" s="42"/>
      <c r="C14" s="43" t="s">
        <v>125</v>
      </c>
      <c r="D14" s="44">
        <v>23444</v>
      </c>
      <c r="E14" s="45"/>
      <c r="F14" s="46" t="s">
        <v>126</v>
      </c>
      <c r="G14" s="46" t="s">
        <v>87</v>
      </c>
      <c r="H14" s="61"/>
      <c r="I14" s="62"/>
      <c r="J14" s="63"/>
      <c r="K14" s="50"/>
      <c r="L14" s="51"/>
      <c r="M14" s="51"/>
      <c r="N14" s="52">
        <f t="shared" si="0"/>
        <v>0</v>
      </c>
      <c r="O14" s="52">
        <f t="shared" si="1"/>
        <v>0</v>
      </c>
      <c r="P14" s="52">
        <f t="shared" si="2"/>
        <v>0</v>
      </c>
      <c r="Q14" s="53" t="str">
        <f t="shared" si="3"/>
        <v/>
      </c>
      <c r="R14" s="53">
        <f>IF(OR(D14="",B14="",V14=""),0,IF(OR(C14="UM",C14="JM",C14="SM",C14="UK",C14="JK",C14="SK"),"",Q14*(IF(ABS(1900-YEAR((V14+1)-D14))&lt;29,0,(VLOOKUP((YEAR(V14)-YEAR(D14)),'Meltzer-Malone'!$A$3:$B$63,2))))))</f>
        <v>0</v>
      </c>
      <c r="S14" s="64"/>
      <c r="T14" s="65"/>
      <c r="U14" s="56" t="str">
        <f t="shared" si="4"/>
        <v/>
      </c>
      <c r="V14" s="57">
        <f>R5</f>
        <v>0</v>
      </c>
      <c r="W14" s="58"/>
      <c r="X14" s="58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0.100000000000001" customHeight="1" x14ac:dyDescent="0.2">
      <c r="A15" s="60">
        <v>94</v>
      </c>
      <c r="B15" s="42"/>
      <c r="C15" s="43" t="s">
        <v>125</v>
      </c>
      <c r="D15" s="44">
        <v>24011</v>
      </c>
      <c r="E15" s="45"/>
      <c r="F15" s="46" t="s">
        <v>127</v>
      </c>
      <c r="G15" s="46" t="s">
        <v>34</v>
      </c>
      <c r="H15" s="61"/>
      <c r="I15" s="62"/>
      <c r="J15" s="63"/>
      <c r="K15" s="50"/>
      <c r="L15" s="51"/>
      <c r="M15" s="51"/>
      <c r="N15" s="52">
        <f t="shared" si="0"/>
        <v>0</v>
      </c>
      <c r="O15" s="52">
        <f t="shared" si="1"/>
        <v>0</v>
      </c>
      <c r="P15" s="52">
        <f t="shared" si="2"/>
        <v>0</v>
      </c>
      <c r="Q15" s="53" t="str">
        <f t="shared" si="3"/>
        <v/>
      </c>
      <c r="R15" s="53">
        <f>IF(OR(D15="",B15="",V15=""),0,IF(OR(C15="UM",C15="JM",C15="SM",C15="UK",C15="JK",C15="SK"),"",Q15*(IF(ABS(1900-YEAR((V15+1)-D15))&lt;29,0,(VLOOKUP((YEAR(V15)-YEAR(D15)),'Meltzer-Malone'!$A$3:$B$63,2))))))</f>
        <v>0</v>
      </c>
      <c r="S15" s="64"/>
      <c r="T15" s="65"/>
      <c r="U15" s="56" t="str">
        <f t="shared" si="4"/>
        <v/>
      </c>
      <c r="V15" s="57">
        <f>R5</f>
        <v>0</v>
      </c>
      <c r="W15" s="58"/>
      <c r="X15" s="58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0.100000000000001" customHeight="1" x14ac:dyDescent="0.2">
      <c r="A16" s="60">
        <v>94</v>
      </c>
      <c r="B16" s="42"/>
      <c r="C16" s="43" t="s">
        <v>125</v>
      </c>
      <c r="D16" s="44">
        <v>24304</v>
      </c>
      <c r="E16" s="45"/>
      <c r="F16" s="46" t="s">
        <v>128</v>
      </c>
      <c r="G16" s="46" t="s">
        <v>36</v>
      </c>
      <c r="H16" s="61"/>
      <c r="I16" s="62"/>
      <c r="J16" s="63"/>
      <c r="K16" s="50"/>
      <c r="L16" s="51"/>
      <c r="M16" s="51"/>
      <c r="N16" s="52">
        <f t="shared" si="0"/>
        <v>0</v>
      </c>
      <c r="O16" s="52">
        <f t="shared" si="1"/>
        <v>0</v>
      </c>
      <c r="P16" s="52">
        <f t="shared" si="2"/>
        <v>0</v>
      </c>
      <c r="Q16" s="53" t="str">
        <f t="shared" si="3"/>
        <v/>
      </c>
      <c r="R16" s="53">
        <f>IF(OR(D16="",B16="",V16=""),0,IF(OR(C16="UM",C16="JM",C16="SM",C16="UK",C16="JK",C16="SK"),"",Q16*(IF(ABS(1900-YEAR((V16+1)-D16))&lt;29,0,(VLOOKUP((YEAR(V16)-YEAR(D16)),'Meltzer-Malone'!$A$3:$B$63,2))))))</f>
        <v>0</v>
      </c>
      <c r="S16" s="64"/>
      <c r="T16" s="65"/>
      <c r="U16" s="56" t="str">
        <f t="shared" si="4"/>
        <v/>
      </c>
      <c r="V16" s="57">
        <f>R5</f>
        <v>0</v>
      </c>
      <c r="W16" s="58"/>
      <c r="X16" s="5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0.100000000000001" customHeight="1" x14ac:dyDescent="0.2">
      <c r="A17" s="60">
        <v>105</v>
      </c>
      <c r="B17" s="42"/>
      <c r="C17" s="43" t="s">
        <v>125</v>
      </c>
      <c r="D17" s="44">
        <v>23441</v>
      </c>
      <c r="E17" s="45"/>
      <c r="F17" s="46" t="s">
        <v>129</v>
      </c>
      <c r="G17" s="46" t="s">
        <v>105</v>
      </c>
      <c r="H17" s="61"/>
      <c r="I17" s="62"/>
      <c r="J17" s="63"/>
      <c r="K17" s="50"/>
      <c r="L17" s="51"/>
      <c r="M17" s="51"/>
      <c r="N17" s="52">
        <f t="shared" si="0"/>
        <v>0</v>
      </c>
      <c r="O17" s="52">
        <f t="shared" si="1"/>
        <v>0</v>
      </c>
      <c r="P17" s="52">
        <f t="shared" si="2"/>
        <v>0</v>
      </c>
      <c r="Q17" s="53" t="str">
        <f t="shared" si="3"/>
        <v/>
      </c>
      <c r="R17" s="53">
        <f>IF(OR(D17="",B17="",V17=""),0,IF(OR(C17="UM",C17="JM",C17="SM",C17="UK",C17="JK",C17="SK"),"",Q17*(IF(ABS(1900-YEAR((V17+1)-D17))&lt;29,0,(VLOOKUP((YEAR(V17)-YEAR(D17)),'Meltzer-Malone'!$A$3:$B$63,2))))))</f>
        <v>0</v>
      </c>
      <c r="S17" s="64"/>
      <c r="T17" s="65"/>
      <c r="U17" s="56" t="str">
        <f t="shared" si="4"/>
        <v/>
      </c>
      <c r="V17" s="57">
        <f>R5</f>
        <v>0</v>
      </c>
      <c r="W17" s="58"/>
      <c r="X17" s="5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0.100000000000001" customHeight="1" x14ac:dyDescent="0.2">
      <c r="A18" s="60">
        <v>94</v>
      </c>
      <c r="B18" s="42"/>
      <c r="C18" s="43" t="s">
        <v>130</v>
      </c>
      <c r="D18" s="44">
        <v>22528</v>
      </c>
      <c r="E18" s="45"/>
      <c r="F18" s="46" t="s">
        <v>131</v>
      </c>
      <c r="G18" s="46" t="s">
        <v>36</v>
      </c>
      <c r="H18" s="61"/>
      <c r="I18" s="62"/>
      <c r="J18" s="63"/>
      <c r="K18" s="50"/>
      <c r="L18" s="51"/>
      <c r="M18" s="51"/>
      <c r="N18" s="52">
        <f t="shared" si="0"/>
        <v>0</v>
      </c>
      <c r="O18" s="52">
        <f t="shared" si="1"/>
        <v>0</v>
      </c>
      <c r="P18" s="52">
        <f t="shared" si="2"/>
        <v>0</v>
      </c>
      <c r="Q18" s="53" t="str">
        <f t="shared" si="3"/>
        <v/>
      </c>
      <c r="R18" s="53">
        <f>IF(OR(D18="",B18="",V18=""),0,IF(OR(C18="UM",C18="JM",C18="SM",C18="UK",C18="JK",C18="SK"),"",Q18*(IF(ABS(1900-YEAR((V18+1)-D18))&lt;29,0,(VLOOKUP((YEAR(V18)-YEAR(D18)),'Meltzer-Malone'!$A$3:$B$63,2))))))</f>
        <v>0</v>
      </c>
      <c r="S18" s="64"/>
      <c r="T18" s="65"/>
      <c r="U18" s="56" t="str">
        <f t="shared" si="4"/>
        <v/>
      </c>
      <c r="V18" s="57">
        <f>R5</f>
        <v>0</v>
      </c>
      <c r="W18" s="58"/>
      <c r="X18" s="5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0.100000000000001" customHeight="1" x14ac:dyDescent="0.2">
      <c r="A19" s="60">
        <v>77</v>
      </c>
      <c r="B19" s="42"/>
      <c r="C19" s="43" t="s">
        <v>132</v>
      </c>
      <c r="D19" s="44">
        <v>20075</v>
      </c>
      <c r="E19" s="45"/>
      <c r="F19" s="46" t="s">
        <v>133</v>
      </c>
      <c r="G19" s="46" t="s">
        <v>87</v>
      </c>
      <c r="H19" s="61"/>
      <c r="I19" s="62"/>
      <c r="J19" s="63"/>
      <c r="K19" s="50"/>
      <c r="L19" s="51"/>
      <c r="M19" s="51"/>
      <c r="N19" s="52">
        <f t="shared" si="0"/>
        <v>0</v>
      </c>
      <c r="O19" s="52">
        <f t="shared" si="1"/>
        <v>0</v>
      </c>
      <c r="P19" s="52">
        <f t="shared" si="2"/>
        <v>0</v>
      </c>
      <c r="Q19" s="53" t="str">
        <f t="shared" si="3"/>
        <v/>
      </c>
      <c r="R19" s="53">
        <f>IF(OR(D19="",B19="",V19=""),0,IF(OR(C19="UM",C19="JM",C19="SM",C19="UK",C19="JK",C19="SK"),"",Q19*(IF(ABS(1900-YEAR((V19+1)-D19))&lt;29,0,(VLOOKUP((YEAR(V19)-YEAR(D19)),'Meltzer-Malone'!$A$3:$B$63,2))))))</f>
        <v>0</v>
      </c>
      <c r="S19" s="64"/>
      <c r="T19" s="65"/>
      <c r="U19" s="56" t="str">
        <f t="shared" si="4"/>
        <v/>
      </c>
      <c r="V19" s="57">
        <f>R5</f>
        <v>0</v>
      </c>
      <c r="W19" s="58"/>
      <c r="X19" s="58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0.100000000000001" customHeight="1" x14ac:dyDescent="0.2">
      <c r="A20" s="60">
        <v>94</v>
      </c>
      <c r="B20" s="42"/>
      <c r="C20" s="43" t="s">
        <v>134</v>
      </c>
      <c r="D20" s="44">
        <v>20009</v>
      </c>
      <c r="E20" s="45"/>
      <c r="F20" s="46" t="s">
        <v>135</v>
      </c>
      <c r="G20" s="46" t="s">
        <v>60</v>
      </c>
      <c r="H20" s="61"/>
      <c r="I20" s="62"/>
      <c r="J20" s="63"/>
      <c r="K20" s="50"/>
      <c r="L20" s="51"/>
      <c r="M20" s="51"/>
      <c r="N20" s="52">
        <f t="shared" si="0"/>
        <v>0</v>
      </c>
      <c r="O20" s="52">
        <f t="shared" si="1"/>
        <v>0</v>
      </c>
      <c r="P20" s="52">
        <f t="shared" si="2"/>
        <v>0</v>
      </c>
      <c r="Q20" s="53" t="str">
        <f t="shared" si="3"/>
        <v/>
      </c>
      <c r="R20" s="53">
        <f>IF(OR(D20="",B20="",V20=""),0,IF(OR(C20="UM",C20="JM",C20="SM",C20="UK",C20="JK",C20="SK"),"",Q20*(IF(ABS(1900-YEAR((V20+1)-D20))&lt;29,0,(VLOOKUP((YEAR(V20)-YEAR(D20)),'Meltzer-Malone'!$A$3:$B$63,2))))))</f>
        <v>0</v>
      </c>
      <c r="S20" s="64"/>
      <c r="T20" s="65"/>
      <c r="U20" s="56" t="str">
        <f t="shared" si="4"/>
        <v/>
      </c>
      <c r="V20" s="57">
        <f>R5</f>
        <v>0</v>
      </c>
      <c r="W20" s="58"/>
      <c r="X20" s="58"/>
      <c r="Y20" s="31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20.100000000000001" customHeight="1" x14ac:dyDescent="0.2">
      <c r="A21" s="60">
        <v>85</v>
      </c>
      <c r="B21" s="42"/>
      <c r="C21" s="43" t="s">
        <v>136</v>
      </c>
      <c r="D21" s="44">
        <v>17611</v>
      </c>
      <c r="E21" s="45"/>
      <c r="F21" s="46" t="s">
        <v>137</v>
      </c>
      <c r="G21" s="46" t="s">
        <v>34</v>
      </c>
      <c r="H21" s="61"/>
      <c r="I21" s="62"/>
      <c r="J21" s="63"/>
      <c r="K21" s="50"/>
      <c r="L21" s="51"/>
      <c r="M21" s="51"/>
      <c r="N21" s="52">
        <f t="shared" si="0"/>
        <v>0</v>
      </c>
      <c r="O21" s="52">
        <f t="shared" si="1"/>
        <v>0</v>
      </c>
      <c r="P21" s="52">
        <f t="shared" si="2"/>
        <v>0</v>
      </c>
      <c r="Q21" s="53" t="str">
        <f t="shared" si="3"/>
        <v/>
      </c>
      <c r="R21" s="53">
        <f>IF(OR(D21="",B21="",V21=""),0,IF(OR(C21="UM",C21="JM",C21="SM",C21="UK",C21="JK",C21="SK"),"",Q21*(IF(ABS(1900-YEAR((V21+1)-D21))&lt;29,0,(VLOOKUP((YEAR(V21)-YEAR(D21)),'Meltzer-Malone'!$A$3:$B$63,2))))))</f>
        <v>0</v>
      </c>
      <c r="S21" s="64"/>
      <c r="T21" s="65"/>
      <c r="U21" s="56" t="str">
        <f t="shared" si="4"/>
        <v/>
      </c>
      <c r="V21" s="57">
        <f>R5</f>
        <v>0</v>
      </c>
      <c r="W21" s="58"/>
      <c r="X21" s="58"/>
      <c r="Y21" s="3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0.100000000000001" customHeight="1" x14ac:dyDescent="0.2">
      <c r="A22" s="60">
        <v>94</v>
      </c>
      <c r="B22" s="42"/>
      <c r="C22" s="43" t="s">
        <v>138</v>
      </c>
      <c r="D22" s="44">
        <v>14941</v>
      </c>
      <c r="E22" s="45"/>
      <c r="F22" s="46" t="s">
        <v>139</v>
      </c>
      <c r="G22" s="46" t="s">
        <v>43</v>
      </c>
      <c r="H22" s="61"/>
      <c r="I22" s="62"/>
      <c r="J22" s="63"/>
      <c r="K22" s="50"/>
      <c r="L22" s="51"/>
      <c r="M22" s="51"/>
      <c r="N22" s="52">
        <f t="shared" si="0"/>
        <v>0</v>
      </c>
      <c r="O22" s="52">
        <f t="shared" si="1"/>
        <v>0</v>
      </c>
      <c r="P22" s="52">
        <f t="shared" si="2"/>
        <v>0</v>
      </c>
      <c r="Q22" s="53" t="str">
        <f t="shared" si="3"/>
        <v/>
      </c>
      <c r="R22" s="53">
        <f>IF(OR(D22="",B22="",V22=""),0,IF(OR(C22="UM",C22="JM",C22="SM",C22="UK",C22="JK",C22="SK"),"",Q22*(IF(ABS(1900-YEAR((V22+1)-D22))&lt;29,0,(VLOOKUP((YEAR(V22)-YEAR(D22)),'Meltzer-Malone'!$A$3:$B$63,2))))))</f>
        <v>0</v>
      </c>
      <c r="S22" s="64"/>
      <c r="T22" s="65"/>
      <c r="U22" s="56" t="str">
        <f t="shared" si="4"/>
        <v/>
      </c>
      <c r="V22" s="57">
        <f>R5</f>
        <v>0</v>
      </c>
      <c r="W22" s="58"/>
      <c r="X22" s="58"/>
      <c r="Y22" s="31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0.100000000000001" customHeight="1" x14ac:dyDescent="0.2">
      <c r="A23" s="60">
        <v>94</v>
      </c>
      <c r="B23" s="42"/>
      <c r="C23" s="43" t="s">
        <v>138</v>
      </c>
      <c r="D23" s="44">
        <v>14761</v>
      </c>
      <c r="E23" s="45"/>
      <c r="F23" s="46" t="s">
        <v>140</v>
      </c>
      <c r="G23" s="46" t="s">
        <v>36</v>
      </c>
      <c r="H23" s="61"/>
      <c r="I23" s="62"/>
      <c r="J23" s="63"/>
      <c r="K23" s="50"/>
      <c r="L23" s="51"/>
      <c r="M23" s="51"/>
      <c r="N23" s="52">
        <f t="shared" si="0"/>
        <v>0</v>
      </c>
      <c r="O23" s="52">
        <f t="shared" si="1"/>
        <v>0</v>
      </c>
      <c r="P23" s="52">
        <f t="shared" si="2"/>
        <v>0</v>
      </c>
      <c r="Q23" s="53" t="str">
        <f t="shared" si="3"/>
        <v/>
      </c>
      <c r="R23" s="53">
        <f>IF(OR(D23="",B23="",V23=""),0,IF(OR(C23="UM",C23="JM",C23="SM",C23="UK",C23="JK",C23="SK"),"",Q23*(IF(ABS(1900-YEAR((V23+1)-D23))&lt;29,0,(VLOOKUP((YEAR(V23)-YEAR(D23)),'Meltzer-Malone'!$A$3:$B$63,2))))))</f>
        <v>0</v>
      </c>
      <c r="S23" s="64"/>
      <c r="T23" s="65"/>
      <c r="U23" s="56" t="str">
        <f t="shared" si="4"/>
        <v/>
      </c>
      <c r="V23" s="57">
        <f>R5</f>
        <v>0</v>
      </c>
      <c r="W23" s="58"/>
      <c r="X23" s="58"/>
      <c r="Y23" s="31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20.100000000000001" customHeight="1" x14ac:dyDescent="0.2">
      <c r="A24" s="60">
        <v>105</v>
      </c>
      <c r="B24" s="42"/>
      <c r="C24" s="43" t="s">
        <v>141</v>
      </c>
      <c r="D24" s="44">
        <v>14019</v>
      </c>
      <c r="E24" s="45"/>
      <c r="F24" s="46" t="s">
        <v>142</v>
      </c>
      <c r="G24" s="46" t="s">
        <v>36</v>
      </c>
      <c r="H24" s="66"/>
      <c r="I24" s="67"/>
      <c r="J24" s="68"/>
      <c r="K24" s="50"/>
      <c r="L24" s="51"/>
      <c r="M24" s="51"/>
      <c r="N24" s="52">
        <f t="shared" si="0"/>
        <v>0</v>
      </c>
      <c r="O24" s="52">
        <f t="shared" si="1"/>
        <v>0</v>
      </c>
      <c r="P24" s="69">
        <f t="shared" si="2"/>
        <v>0</v>
      </c>
      <c r="Q24" s="53" t="str">
        <f t="shared" si="3"/>
        <v/>
      </c>
      <c r="R24" s="53">
        <f>IF(OR(D24="",B24="",V24=""),0,IF(OR(C24="UM",C24="JM",C24="SM",C24="UK",C24="JK",C24="SK"),"",Q24*(IF(ABS(1900-YEAR((V24+1)-D24))&lt;29,0,(VLOOKUP((YEAR(V24)-YEAR(D24)),'Meltzer-Malone'!$A$3:$B$63,2))))))</f>
        <v>0</v>
      </c>
      <c r="S24" s="70"/>
      <c r="T24" s="71"/>
      <c r="U24" s="56" t="str">
        <f t="shared" si="4"/>
        <v/>
      </c>
      <c r="V24" s="57">
        <f>R5</f>
        <v>0</v>
      </c>
      <c r="W24" s="58"/>
      <c r="X24" s="58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81" customFormat="1" ht="9" customHeight="1" x14ac:dyDescent="0.2">
      <c r="A25" s="72"/>
      <c r="B25" s="73"/>
      <c r="C25" s="74"/>
      <c r="D25" s="75"/>
      <c r="E25" s="75"/>
      <c r="F25" s="72"/>
      <c r="G25" s="72"/>
      <c r="H25" s="76"/>
      <c r="I25" s="77"/>
      <c r="J25" s="76"/>
      <c r="K25" s="76"/>
      <c r="L25" s="76"/>
      <c r="M25" s="76"/>
      <c r="N25" s="74"/>
      <c r="O25" s="74"/>
      <c r="P25" s="74"/>
      <c r="Q25" s="78"/>
      <c r="R25" s="78"/>
      <c r="S25" s="78"/>
      <c r="T25" s="79"/>
      <c r="U25" s="80"/>
      <c r="V25" s="31"/>
      <c r="W25" s="58"/>
      <c r="X25" s="58"/>
      <c r="Y25" s="31"/>
    </row>
    <row r="26" spans="1:1024" x14ac:dyDescent="0.2">
      <c r="A26"/>
      <c r="B26"/>
      <c r="C26"/>
      <c r="D26"/>
      <c r="E26"/>
      <c r="F26"/>
      <c r="G26"/>
      <c r="H26" s="14"/>
      <c r="I26" s="82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/>
      <c r="V26"/>
      <c r="W26"/>
      <c r="X26"/>
      <c r="Y26" s="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20" customFormat="1" ht="15.75" x14ac:dyDescent="0.25">
      <c r="A27" s="83" t="s">
        <v>46</v>
      </c>
      <c r="C27" s="1"/>
      <c r="D27" s="1"/>
      <c r="E27" s="1"/>
      <c r="F27" s="1"/>
      <c r="G27" s="84" t="s">
        <v>47</v>
      </c>
      <c r="H27" s="85"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Y27" s="31"/>
    </row>
    <row r="28" spans="1:1024" ht="15" x14ac:dyDescent="0.25">
      <c r="A28"/>
      <c r="B28" s="20"/>
      <c r="C28" s="1"/>
      <c r="D28" s="1"/>
      <c r="E28" s="1"/>
      <c r="F28" s="1"/>
      <c r="G28" s="86"/>
      <c r="H28" s="85">
        <v>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.75" x14ac:dyDescent="0.25">
      <c r="A29" s="83" t="s">
        <v>48</v>
      </c>
      <c r="B29" s="20"/>
      <c r="C29" s="1"/>
      <c r="D29" s="1"/>
      <c r="E29" s="1"/>
      <c r="F29" s="1"/>
      <c r="G29" s="87"/>
      <c r="H29" s="85">
        <v>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x14ac:dyDescent="0.25">
      <c r="A30"/>
      <c r="B30" s="20"/>
      <c r="C30" s="1"/>
      <c r="D30" s="1"/>
      <c r="E30" s="1"/>
      <c r="F30" s="1"/>
      <c r="G30" s="87"/>
      <c r="H30" s="8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x14ac:dyDescent="0.25">
      <c r="A31"/>
      <c r="B31" s="20"/>
      <c r="C31" s="1"/>
      <c r="D31" s="1"/>
      <c r="E31" s="1"/>
      <c r="F31" s="1"/>
      <c r="G31" s="87"/>
      <c r="H31" s="85"/>
      <c r="I31" s="85"/>
      <c r="J31" s="88"/>
      <c r="K31" s="88"/>
      <c r="L31" s="88"/>
      <c r="M31" s="88"/>
      <c r="N31" s="88"/>
      <c r="O31" s="88"/>
      <c r="P31" s="88"/>
      <c r="Q31" s="89"/>
      <c r="R31" s="89"/>
      <c r="S31" s="89"/>
      <c r="T31" s="89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5.75" x14ac:dyDescent="0.25">
      <c r="A32" s="20"/>
      <c r="B32"/>
      <c r="C32" s="85"/>
      <c r="D32" s="85"/>
      <c r="E32" s="85"/>
      <c r="F32" s="85"/>
      <c r="G32" s="90" t="s">
        <v>49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.75" x14ac:dyDescent="0.25">
      <c r="A33"/>
      <c r="B33"/>
      <c r="C33" s="91"/>
      <c r="D33" s="92"/>
      <c r="E33" s="92"/>
      <c r="F33" s="93"/>
      <c r="G33" s="90" t="s">
        <v>50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5.75" x14ac:dyDescent="0.25">
      <c r="A34" s="83" t="s">
        <v>51</v>
      </c>
      <c r="B34"/>
      <c r="C34" s="1"/>
      <c r="D34" s="1"/>
      <c r="E34" s="1"/>
      <c r="F34" s="1"/>
      <c r="G34" s="90" t="s">
        <v>52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" x14ac:dyDescent="0.25">
      <c r="A35"/>
      <c r="B35"/>
      <c r="C35" s="1"/>
      <c r="D35" s="1"/>
      <c r="E35" s="1"/>
      <c r="F35" s="1"/>
      <c r="G35" s="94"/>
      <c r="H35" s="85"/>
      <c r="I35" s="9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.75" x14ac:dyDescent="0.25">
      <c r="A36" s="96" t="s">
        <v>53</v>
      </c>
      <c r="B36" s="97"/>
      <c r="C36" s="1"/>
      <c r="D36" s="1"/>
      <c r="E36" s="1"/>
      <c r="F36" s="1"/>
      <c r="G36" s="90" t="s">
        <v>54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" x14ac:dyDescent="0.25">
      <c r="A37"/>
      <c r="B37"/>
      <c r="C37" s="1"/>
      <c r="D37" s="1"/>
      <c r="E37" s="1"/>
      <c r="F37" s="1"/>
      <c r="G37" s="9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13" customFormat="1" ht="15" x14ac:dyDescent="0.25">
      <c r="A38" s="97" t="s">
        <v>55</v>
      </c>
      <c r="B38" s="97"/>
      <c r="C38" s="98" t="s">
        <v>56</v>
      </c>
      <c r="D38" s="99"/>
      <c r="E38" s="99"/>
      <c r="F38" s="10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24">
    <mergeCell ref="C37:F37"/>
    <mergeCell ref="H37:T37"/>
    <mergeCell ref="H38:T38"/>
    <mergeCell ref="C34:F34"/>
    <mergeCell ref="H34:T34"/>
    <mergeCell ref="C35:F35"/>
    <mergeCell ref="C36:F36"/>
    <mergeCell ref="H36:T36"/>
    <mergeCell ref="C30:F30"/>
    <mergeCell ref="I30:T30"/>
    <mergeCell ref="C31:F31"/>
    <mergeCell ref="H32:T32"/>
    <mergeCell ref="H33:T33"/>
    <mergeCell ref="C27:F27"/>
    <mergeCell ref="I27:T27"/>
    <mergeCell ref="C28:F28"/>
    <mergeCell ref="I28:T28"/>
    <mergeCell ref="C29:F29"/>
    <mergeCell ref="I29:T29"/>
    <mergeCell ref="F1:P1"/>
    <mergeCell ref="F2:P2"/>
    <mergeCell ref="C5:F5"/>
    <mergeCell ref="H5:K5"/>
    <mergeCell ref="M5:P5"/>
  </mergeCells>
  <conditionalFormatting sqref="H9:M24">
    <cfRule type="cellIs" dxfId="9" priority="2" operator="between">
      <formula>1</formula>
      <formula>300</formula>
    </cfRule>
    <cfRule type="cellIs" dxfId="8" priority="3" operator="lessThanOrEqual">
      <formula>0</formula>
    </cfRule>
  </conditionalFormatting>
  <pageMargins left="0.27569444444444402" right="0.35416666666666702" top="0.27569444444444402" bottom="0.27569444444444402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38"/>
  <sheetViews>
    <sheetView showGridLines="0" showRowColHeaders="0" showZeros="0" showOutlineSymbols="0" topLeftCell="A10" zoomScaleNormal="100" workbookViewId="0">
      <selection activeCell="D10" sqref="D10"/>
    </sheetView>
  </sheetViews>
  <sheetFormatPr baseColWidth="10" defaultColWidth="9.140625" defaultRowHeight="12.75" x14ac:dyDescent="0.2"/>
  <cols>
    <col min="1" max="1" width="6.28515625" style="8"/>
    <col min="2" max="2" width="8.7109375" style="8"/>
    <col min="3" max="3" width="6.28515625" style="9"/>
    <col min="4" max="4" width="10.5703125" style="8"/>
    <col min="5" max="5" width="3.85546875" style="8"/>
    <col min="6" max="6" width="27.7109375" style="10"/>
    <col min="7" max="7" width="20.42578125" style="10"/>
    <col min="8" max="8" width="7.140625" style="8"/>
    <col min="9" max="9" width="7.140625" style="11"/>
    <col min="10" max="13" width="7.140625" style="8"/>
    <col min="14" max="16" width="7.7109375" style="8"/>
    <col min="17" max="17" width="10.5703125" style="12"/>
    <col min="18" max="18" width="11.28515625" style="12"/>
    <col min="19" max="20" width="5.7109375" style="12"/>
    <col min="21" max="21" width="14.140625" style="13"/>
    <col min="22" max="22" width="0" style="13" hidden="1"/>
    <col min="23" max="256" width="11.42578125" style="13"/>
    <col min="257" max="1025" width="9.140625" style="13"/>
  </cols>
  <sheetData>
    <row r="1" spans="1:1024" ht="53.25" customHeight="1" x14ac:dyDescent="0.8">
      <c r="A1"/>
      <c r="B1"/>
      <c r="C1"/>
      <c r="D1"/>
      <c r="E1"/>
      <c r="F1" s="5" t="s">
        <v>3</v>
      </c>
      <c r="G1" s="5"/>
      <c r="H1" s="5"/>
      <c r="I1" s="5"/>
      <c r="J1" s="5"/>
      <c r="K1" s="5"/>
      <c r="L1" s="5"/>
      <c r="M1" s="5"/>
      <c r="N1" s="5"/>
      <c r="O1" s="5"/>
      <c r="P1" s="5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.75" customHeight="1" x14ac:dyDescent="0.5">
      <c r="A2"/>
      <c r="B2"/>
      <c r="C2"/>
      <c r="D2"/>
      <c r="E2"/>
      <c r="F2" s="4" t="s">
        <v>4</v>
      </c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" customHeigh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20" customFormat="1" ht="15.75" x14ac:dyDescent="0.25">
      <c r="A5" s="14"/>
      <c r="B5" s="15" t="s">
        <v>5</v>
      </c>
      <c r="C5" s="3"/>
      <c r="D5" s="3"/>
      <c r="E5" s="3"/>
      <c r="F5" s="3"/>
      <c r="G5" s="16" t="s">
        <v>6</v>
      </c>
      <c r="H5" s="3"/>
      <c r="I5" s="3"/>
      <c r="J5" s="3"/>
      <c r="K5" s="3"/>
      <c r="L5" s="15" t="s">
        <v>7</v>
      </c>
      <c r="M5" s="2"/>
      <c r="N5" s="2"/>
      <c r="O5" s="2"/>
      <c r="P5" s="2"/>
      <c r="Q5" s="15" t="s">
        <v>8</v>
      </c>
      <c r="R5" s="17"/>
      <c r="S5" s="18" t="s">
        <v>9</v>
      </c>
      <c r="T5" s="19">
        <v>2</v>
      </c>
    </row>
    <row r="6" spans="1:1024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31" customFormat="1" x14ac:dyDescent="0.2">
      <c r="A7" s="21" t="s">
        <v>10</v>
      </c>
      <c r="B7" s="22" t="s">
        <v>11</v>
      </c>
      <c r="C7" s="23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/>
      <c r="I7" s="24" t="s">
        <v>17</v>
      </c>
      <c r="J7" s="25"/>
      <c r="K7" s="22"/>
      <c r="L7" s="25" t="s">
        <v>18</v>
      </c>
      <c r="M7" s="25"/>
      <c r="N7" s="26" t="s">
        <v>19</v>
      </c>
      <c r="O7" s="25"/>
      <c r="P7" s="22" t="s">
        <v>20</v>
      </c>
      <c r="Q7" s="27" t="s">
        <v>2</v>
      </c>
      <c r="R7" s="28" t="s">
        <v>2</v>
      </c>
      <c r="S7" s="27" t="s">
        <v>21</v>
      </c>
      <c r="T7" s="29" t="s">
        <v>22</v>
      </c>
      <c r="U7" s="29" t="s">
        <v>23</v>
      </c>
      <c r="V7" s="30"/>
    </row>
    <row r="8" spans="1:1024" x14ac:dyDescent="0.2">
      <c r="A8" s="32" t="s">
        <v>24</v>
      </c>
      <c r="B8" s="33" t="s">
        <v>25</v>
      </c>
      <c r="C8" s="34" t="s">
        <v>26</v>
      </c>
      <c r="D8" s="33" t="s">
        <v>27</v>
      </c>
      <c r="E8" s="33" t="s">
        <v>28</v>
      </c>
      <c r="F8" s="33"/>
      <c r="G8" s="33"/>
      <c r="H8" s="35">
        <v>1</v>
      </c>
      <c r="I8" s="36">
        <v>2</v>
      </c>
      <c r="J8" s="37">
        <v>3</v>
      </c>
      <c r="K8" s="35">
        <v>1</v>
      </c>
      <c r="L8" s="36">
        <v>2</v>
      </c>
      <c r="M8" s="37">
        <v>3</v>
      </c>
      <c r="N8" s="38" t="s">
        <v>29</v>
      </c>
      <c r="O8" s="39"/>
      <c r="P8" s="33" t="s">
        <v>30</v>
      </c>
      <c r="Q8" s="40"/>
      <c r="R8" s="40" t="s">
        <v>31</v>
      </c>
      <c r="S8" s="40"/>
      <c r="T8" s="41"/>
      <c r="U8" s="4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9" customFormat="1" ht="20.100000000000001" customHeight="1" x14ac:dyDescent="0.2">
      <c r="A9"/>
      <c r="B9" s="42"/>
      <c r="C9" s="43"/>
      <c r="D9" s="44"/>
      <c r="E9" s="45"/>
      <c r="F9" s="46"/>
      <c r="G9" s="46"/>
      <c r="H9" s="47"/>
      <c r="I9" s="48"/>
      <c r="J9" s="49"/>
      <c r="K9" s="50"/>
      <c r="L9" s="51"/>
      <c r="M9" s="51"/>
      <c r="N9" s="52">
        <f t="shared" ref="N9:N24" si="0">IF(MAX(H9:J9)&lt;0,0,TRUNC(MAX(H9:J9)/1)*1)</f>
        <v>0</v>
      </c>
      <c r="O9" s="52">
        <f t="shared" ref="O9:O24" si="1">IF(MAX(K9:M9)&lt;0,0,TRUNC(MAX(K9:M9)/1)*1)</f>
        <v>0</v>
      </c>
      <c r="P9" s="52">
        <f t="shared" ref="P9:P24" si="2">IF(N9=0,0,IF(O9=0,0,SUM(N9:O9)))</f>
        <v>0</v>
      </c>
      <c r="Q9" s="53" t="str">
        <f t="shared" ref="Q9:Q24" si="3"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53">
        <f>IF(OR(D9="",B9="",V9=""),0,IF(OR(C9="UM",C9="JM",C9="SM",C9="UK",C9="JK",C9="SK"),"",Q9*(IF(ABS(1900-YEAR((V9+1)-D9))&lt;29,0,(VLOOKUP((YEAR(V9)-YEAR(D9)),'Meltzer-Malone'!$A$3:$B$63,2))))))</f>
        <v>0</v>
      </c>
      <c r="S9" s="54"/>
      <c r="T9" s="55"/>
      <c r="U9" s="56" t="str">
        <f t="shared" ref="U9:U24" si="4"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57">
        <f>R5</f>
        <v>0</v>
      </c>
      <c r="W9" s="58"/>
      <c r="X9" s="58"/>
    </row>
    <row r="10" spans="1:1024" ht="20.100000000000001" customHeight="1" x14ac:dyDescent="0.2">
      <c r="A10" s="60"/>
      <c r="B10" s="42"/>
      <c r="C10" s="43"/>
      <c r="D10" s="44"/>
      <c r="E10" s="45"/>
      <c r="F10" s="46"/>
      <c r="G10" s="46"/>
      <c r="H10" s="61"/>
      <c r="I10" s="62"/>
      <c r="J10" s="63"/>
      <c r="K10" s="50"/>
      <c r="L10" s="51"/>
      <c r="M10" s="51"/>
      <c r="N10" s="52">
        <f t="shared" si="0"/>
        <v>0</v>
      </c>
      <c r="O10" s="52">
        <f t="shared" si="1"/>
        <v>0</v>
      </c>
      <c r="P10" s="52">
        <f t="shared" si="2"/>
        <v>0</v>
      </c>
      <c r="Q10" s="53" t="str">
        <f t="shared" si="3"/>
        <v/>
      </c>
      <c r="R10" s="53">
        <f>IF(OR(D10="",B10="",V10=""),0,IF(OR(C10="UM",C10="JM",C10="SM",C10="UK",C10="JK",C10="SK"),"",Q10*(IF(ABS(1900-YEAR((V10+1)-D10))&lt;29,0,(VLOOKUP((YEAR(V10)-YEAR(D10)),'Meltzer-Malone'!$A$3:$B$63,2))))))</f>
        <v>0</v>
      </c>
      <c r="S10" s="64"/>
      <c r="T10" s="65"/>
      <c r="U10" s="56" t="str">
        <f t="shared" si="4"/>
        <v/>
      </c>
      <c r="V10" s="57">
        <f>R5</f>
        <v>0</v>
      </c>
      <c r="W10" s="58"/>
      <c r="X10" s="58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60">
        <v>94</v>
      </c>
      <c r="B11" s="42"/>
      <c r="C11" s="43" t="s">
        <v>101</v>
      </c>
      <c r="D11" s="44">
        <v>31042</v>
      </c>
      <c r="E11" s="45"/>
      <c r="F11" s="46" t="s">
        <v>143</v>
      </c>
      <c r="G11" s="46" t="s">
        <v>78</v>
      </c>
      <c r="H11" s="61"/>
      <c r="I11" s="62"/>
      <c r="J11" s="63"/>
      <c r="K11" s="50"/>
      <c r="L11" s="51"/>
      <c r="M11" s="51"/>
      <c r="N11" s="52">
        <f t="shared" si="0"/>
        <v>0</v>
      </c>
      <c r="O11" s="52">
        <f t="shared" si="1"/>
        <v>0</v>
      </c>
      <c r="P11" s="52">
        <f t="shared" si="2"/>
        <v>0</v>
      </c>
      <c r="Q11" s="53" t="str">
        <f t="shared" si="3"/>
        <v/>
      </c>
      <c r="R11" s="53">
        <f>IF(OR(D11="",B11="",V11=""),0,IF(OR(C11="UM",C11="JM",C11="SM",C11="UK",C11="JK",C11="SK"),"",Q11*(IF(ABS(1900-YEAR((V11+1)-D11))&lt;29,0,(VLOOKUP((YEAR(V11)-YEAR(D11)),'Meltzer-Malone'!$A$3:$B$63,2))))))</f>
        <v>0</v>
      </c>
      <c r="S11" s="64"/>
      <c r="T11" s="65"/>
      <c r="U11" s="56" t="str">
        <f t="shared" si="4"/>
        <v/>
      </c>
      <c r="V11" s="57">
        <f>R5</f>
        <v>0</v>
      </c>
      <c r="W11" s="58"/>
      <c r="X11" s="5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0.100000000000001" customHeight="1" x14ac:dyDescent="0.2">
      <c r="A12" s="60">
        <v>94</v>
      </c>
      <c r="B12" s="42"/>
      <c r="C12" s="43" t="s">
        <v>101</v>
      </c>
      <c r="D12" s="44">
        <v>33405</v>
      </c>
      <c r="E12" s="45"/>
      <c r="F12" s="46" t="s">
        <v>144</v>
      </c>
      <c r="G12" s="46" t="s">
        <v>34</v>
      </c>
      <c r="H12" s="61"/>
      <c r="I12" s="62"/>
      <c r="J12" s="63"/>
      <c r="K12" s="50"/>
      <c r="L12" s="51"/>
      <c r="M12" s="51"/>
      <c r="N12" s="52">
        <f t="shared" si="0"/>
        <v>0</v>
      </c>
      <c r="O12" s="52">
        <f t="shared" si="1"/>
        <v>0</v>
      </c>
      <c r="P12" s="52">
        <f t="shared" si="2"/>
        <v>0</v>
      </c>
      <c r="Q12" s="53" t="str">
        <f t="shared" si="3"/>
        <v/>
      </c>
      <c r="R12" s="53">
        <f>IF(OR(D12="",B12="",V12=""),0,IF(OR(C12="UM",C12="JM",C12="SM",C12="UK",C12="JK",C12="SK"),"",Q12*(IF(ABS(1900-YEAR((V12+1)-D12))&lt;29,0,(VLOOKUP((YEAR(V12)-YEAR(D12)),'Meltzer-Malone'!$A$3:$B$63,2))))))</f>
        <v>0</v>
      </c>
      <c r="S12" s="64"/>
      <c r="T12" s="65"/>
      <c r="U12" s="56" t="str">
        <f t="shared" si="4"/>
        <v/>
      </c>
      <c r="V12" s="57">
        <f>R5</f>
        <v>0</v>
      </c>
      <c r="W12" s="58"/>
      <c r="X12" s="58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">
      <c r="A13" s="60">
        <v>94</v>
      </c>
      <c r="B13" s="42"/>
      <c r="C13" s="43" t="s">
        <v>101</v>
      </c>
      <c r="D13" s="44">
        <v>34699</v>
      </c>
      <c r="E13" s="45"/>
      <c r="F13" s="46" t="s">
        <v>145</v>
      </c>
      <c r="G13" s="46" t="s">
        <v>34</v>
      </c>
      <c r="H13" s="61"/>
      <c r="I13" s="62"/>
      <c r="J13" s="63"/>
      <c r="K13" s="50"/>
      <c r="L13" s="51"/>
      <c r="M13" s="51"/>
      <c r="N13" s="52">
        <f t="shared" si="0"/>
        <v>0</v>
      </c>
      <c r="O13" s="52">
        <f t="shared" si="1"/>
        <v>0</v>
      </c>
      <c r="P13" s="52">
        <f t="shared" si="2"/>
        <v>0</v>
      </c>
      <c r="Q13" s="53" t="str">
        <f t="shared" si="3"/>
        <v/>
      </c>
      <c r="R13" s="53">
        <f>IF(OR(D13="",B13="",V13=""),0,IF(OR(C13="UM",C13="JM",C13="SM",C13="UK",C13="JK",C13="SK"),"",Q13*(IF(ABS(1900-YEAR((V13+1)-D13))&lt;29,0,(VLOOKUP((YEAR(V13)-YEAR(D13)),'Meltzer-Malone'!$A$3:$B$63,2))))))</f>
        <v>0</v>
      </c>
      <c r="S13" s="64"/>
      <c r="T13" s="65"/>
      <c r="U13" s="56" t="str">
        <f t="shared" si="4"/>
        <v/>
      </c>
      <c r="V13" s="57">
        <f>R5</f>
        <v>0</v>
      </c>
      <c r="W13" s="58"/>
      <c r="X13" s="58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0.100000000000001" customHeight="1" x14ac:dyDescent="0.2">
      <c r="A14" s="60">
        <v>94</v>
      </c>
      <c r="B14" s="42"/>
      <c r="C14" s="43" t="s">
        <v>101</v>
      </c>
      <c r="D14" s="44">
        <v>32519</v>
      </c>
      <c r="E14" s="45"/>
      <c r="F14" s="46" t="s">
        <v>146</v>
      </c>
      <c r="G14" s="46" t="s">
        <v>105</v>
      </c>
      <c r="H14" s="61"/>
      <c r="I14" s="62"/>
      <c r="J14" s="63"/>
      <c r="K14" s="50"/>
      <c r="L14" s="51"/>
      <c r="M14" s="51"/>
      <c r="N14" s="52">
        <f t="shared" si="0"/>
        <v>0</v>
      </c>
      <c r="O14" s="52">
        <f t="shared" si="1"/>
        <v>0</v>
      </c>
      <c r="P14" s="52">
        <f t="shared" si="2"/>
        <v>0</v>
      </c>
      <c r="Q14" s="53" t="str">
        <f t="shared" si="3"/>
        <v/>
      </c>
      <c r="R14" s="53">
        <f>IF(OR(D14="",B14="",V14=""),0,IF(OR(C14="UM",C14="JM",C14="SM",C14="UK",C14="JK",C14="SK"),"",Q14*(IF(ABS(1900-YEAR((V14+1)-D14))&lt;29,0,(VLOOKUP((YEAR(V14)-YEAR(D14)),'Meltzer-Malone'!$A$3:$B$63,2))))))</f>
        <v>0</v>
      </c>
      <c r="S14" s="64"/>
      <c r="T14" s="65"/>
      <c r="U14" s="56" t="str">
        <f t="shared" si="4"/>
        <v/>
      </c>
      <c r="V14" s="57">
        <f>R5</f>
        <v>0</v>
      </c>
      <c r="W14" s="58"/>
      <c r="X14" s="58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0.100000000000001" customHeight="1" x14ac:dyDescent="0.2">
      <c r="A15" s="60">
        <v>94</v>
      </c>
      <c r="B15" s="42"/>
      <c r="C15" s="43" t="s">
        <v>101</v>
      </c>
      <c r="D15" s="44">
        <v>33427</v>
      </c>
      <c r="E15" s="45"/>
      <c r="F15" s="46" t="s">
        <v>147</v>
      </c>
      <c r="G15" s="46" t="s">
        <v>89</v>
      </c>
      <c r="H15" s="61"/>
      <c r="I15" s="62"/>
      <c r="J15" s="63"/>
      <c r="K15" s="50"/>
      <c r="L15" s="51"/>
      <c r="M15" s="51"/>
      <c r="N15" s="52">
        <f t="shared" si="0"/>
        <v>0</v>
      </c>
      <c r="O15" s="52">
        <f t="shared" si="1"/>
        <v>0</v>
      </c>
      <c r="P15" s="52">
        <f t="shared" si="2"/>
        <v>0</v>
      </c>
      <c r="Q15" s="53" t="str">
        <f t="shared" si="3"/>
        <v/>
      </c>
      <c r="R15" s="53">
        <f>IF(OR(D15="",B15="",V15=""),0,IF(OR(C15="UM",C15="JM",C15="SM",C15="UK",C15="JK",C15="SK"),"",Q15*(IF(ABS(1900-YEAR((V15+1)-D15))&lt;29,0,(VLOOKUP((YEAR(V15)-YEAR(D15)),'Meltzer-Malone'!$A$3:$B$63,2))))))</f>
        <v>0</v>
      </c>
      <c r="S15" s="64"/>
      <c r="T15" s="65"/>
      <c r="U15" s="56" t="str">
        <f t="shared" si="4"/>
        <v/>
      </c>
      <c r="V15" s="57">
        <f>R5</f>
        <v>0</v>
      </c>
      <c r="W15" s="58"/>
      <c r="X15" s="58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0.100000000000001" customHeight="1" x14ac:dyDescent="0.2">
      <c r="A16" s="60">
        <v>94</v>
      </c>
      <c r="B16" s="42"/>
      <c r="C16" s="43" t="s">
        <v>101</v>
      </c>
      <c r="D16" s="44">
        <v>32385</v>
      </c>
      <c r="E16" s="45"/>
      <c r="F16" s="46" t="s">
        <v>148</v>
      </c>
      <c r="G16" s="46" t="s">
        <v>89</v>
      </c>
      <c r="H16" s="61"/>
      <c r="I16" s="62"/>
      <c r="J16" s="63"/>
      <c r="K16" s="50"/>
      <c r="L16" s="51"/>
      <c r="M16" s="51"/>
      <c r="N16" s="52">
        <f t="shared" si="0"/>
        <v>0</v>
      </c>
      <c r="O16" s="52">
        <f t="shared" si="1"/>
        <v>0</v>
      </c>
      <c r="P16" s="52">
        <f t="shared" si="2"/>
        <v>0</v>
      </c>
      <c r="Q16" s="53" t="str">
        <f t="shared" si="3"/>
        <v/>
      </c>
      <c r="R16" s="53">
        <f>IF(OR(D16="",B16="",V16=""),0,IF(OR(C16="UM",C16="JM",C16="SM",C16="UK",C16="JK",C16="SK"),"",Q16*(IF(ABS(1900-YEAR((V16+1)-D16))&lt;29,0,(VLOOKUP((YEAR(V16)-YEAR(D16)),'Meltzer-Malone'!$A$3:$B$63,2))))))</f>
        <v>0</v>
      </c>
      <c r="S16" s="64"/>
      <c r="T16" s="65"/>
      <c r="U16" s="56" t="str">
        <f t="shared" si="4"/>
        <v/>
      </c>
      <c r="V16" s="57">
        <f>R5</f>
        <v>0</v>
      </c>
      <c r="W16" s="58"/>
      <c r="X16" s="5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0.100000000000001" customHeight="1" x14ac:dyDescent="0.2">
      <c r="A17" s="60">
        <v>94</v>
      </c>
      <c r="B17" s="42"/>
      <c r="C17" s="43" t="s">
        <v>101</v>
      </c>
      <c r="D17" s="44">
        <v>34473</v>
      </c>
      <c r="E17" s="45"/>
      <c r="F17" s="46" t="s">
        <v>149</v>
      </c>
      <c r="G17" s="46" t="s">
        <v>89</v>
      </c>
      <c r="H17" s="61"/>
      <c r="I17" s="62"/>
      <c r="J17" s="63"/>
      <c r="K17" s="50"/>
      <c r="L17" s="51"/>
      <c r="M17" s="51"/>
      <c r="N17" s="52">
        <f t="shared" si="0"/>
        <v>0</v>
      </c>
      <c r="O17" s="52">
        <f t="shared" si="1"/>
        <v>0</v>
      </c>
      <c r="P17" s="52">
        <f t="shared" si="2"/>
        <v>0</v>
      </c>
      <c r="Q17" s="53" t="str">
        <f t="shared" si="3"/>
        <v/>
      </c>
      <c r="R17" s="53">
        <f>IF(OR(D17="",B17="",V17=""),0,IF(OR(C17="UM",C17="JM",C17="SM",C17="UK",C17="JK",C17="SK"),"",Q17*(IF(ABS(1900-YEAR((V17+1)-D17))&lt;29,0,(VLOOKUP((YEAR(V17)-YEAR(D17)),'Meltzer-Malone'!$A$3:$B$63,2))))))</f>
        <v>0</v>
      </c>
      <c r="S17" s="64"/>
      <c r="T17" s="65"/>
      <c r="U17" s="56" t="str">
        <f t="shared" si="4"/>
        <v/>
      </c>
      <c r="V17" s="57">
        <f>R5</f>
        <v>0</v>
      </c>
      <c r="W17" s="58"/>
      <c r="X17" s="5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0.100000000000001" customHeight="1" x14ac:dyDescent="0.2">
      <c r="A18" s="60">
        <v>94</v>
      </c>
      <c r="B18" s="42"/>
      <c r="C18" s="43" t="s">
        <v>101</v>
      </c>
      <c r="D18" s="44">
        <v>32045</v>
      </c>
      <c r="E18" s="45"/>
      <c r="F18" s="46" t="s">
        <v>150</v>
      </c>
      <c r="G18" s="46" t="s">
        <v>89</v>
      </c>
      <c r="H18" s="61"/>
      <c r="I18" s="62"/>
      <c r="J18" s="63"/>
      <c r="K18" s="50"/>
      <c r="L18" s="51"/>
      <c r="M18" s="51"/>
      <c r="N18" s="52">
        <f t="shared" si="0"/>
        <v>0</v>
      </c>
      <c r="O18" s="52">
        <f t="shared" si="1"/>
        <v>0</v>
      </c>
      <c r="P18" s="52">
        <f t="shared" si="2"/>
        <v>0</v>
      </c>
      <c r="Q18" s="53" t="str">
        <f t="shared" si="3"/>
        <v/>
      </c>
      <c r="R18" s="53">
        <f>IF(OR(D18="",B18="",V18=""),0,IF(OR(C18="UM",C18="JM",C18="SM",C18="UK",C18="JK",C18="SK"),"",Q18*(IF(ABS(1900-YEAR((V18+1)-D18))&lt;29,0,(VLOOKUP((YEAR(V18)-YEAR(D18)),'Meltzer-Malone'!$A$3:$B$63,2))))))</f>
        <v>0</v>
      </c>
      <c r="S18" s="64"/>
      <c r="T18" s="65"/>
      <c r="U18" s="56" t="str">
        <f t="shared" si="4"/>
        <v/>
      </c>
      <c r="V18" s="57">
        <f>R5</f>
        <v>0</v>
      </c>
      <c r="W18" s="58"/>
      <c r="X18" s="5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0.100000000000001" customHeight="1" x14ac:dyDescent="0.2">
      <c r="A19" s="60">
        <v>94</v>
      </c>
      <c r="B19" s="42"/>
      <c r="C19" s="43" t="s">
        <v>101</v>
      </c>
      <c r="D19" s="44">
        <v>31996</v>
      </c>
      <c r="E19" s="45"/>
      <c r="F19" s="46" t="s">
        <v>151</v>
      </c>
      <c r="G19" s="46" t="s">
        <v>60</v>
      </c>
      <c r="H19" s="61"/>
      <c r="I19" s="62"/>
      <c r="J19" s="63"/>
      <c r="K19" s="50"/>
      <c r="L19" s="51"/>
      <c r="M19" s="51"/>
      <c r="N19" s="52">
        <f t="shared" si="0"/>
        <v>0</v>
      </c>
      <c r="O19" s="52">
        <f t="shared" si="1"/>
        <v>0</v>
      </c>
      <c r="P19" s="52">
        <f t="shared" si="2"/>
        <v>0</v>
      </c>
      <c r="Q19" s="53" t="str">
        <f t="shared" si="3"/>
        <v/>
      </c>
      <c r="R19" s="53">
        <f>IF(OR(D19="",B19="",V19=""),0,IF(OR(C19="UM",C19="JM",C19="SM",C19="UK",C19="JK",C19="SK"),"",Q19*(IF(ABS(1900-YEAR((V19+1)-D19))&lt;29,0,(VLOOKUP((YEAR(V19)-YEAR(D19)),'Meltzer-Malone'!$A$3:$B$63,2))))))</f>
        <v>0</v>
      </c>
      <c r="S19" s="64"/>
      <c r="T19" s="65"/>
      <c r="U19" s="56" t="str">
        <f t="shared" si="4"/>
        <v/>
      </c>
      <c r="V19" s="57">
        <f>R5</f>
        <v>0</v>
      </c>
      <c r="W19" s="58"/>
      <c r="X19" s="58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0.100000000000001" customHeight="1" x14ac:dyDescent="0.2">
      <c r="A20" s="60" t="s">
        <v>73</v>
      </c>
      <c r="B20" s="42"/>
      <c r="C20" s="43" t="s">
        <v>73</v>
      </c>
      <c r="D20" s="44" t="s">
        <v>73</v>
      </c>
      <c r="E20" s="45"/>
      <c r="F20" s="46" t="s">
        <v>73</v>
      </c>
      <c r="G20" s="46" t="s">
        <v>73</v>
      </c>
      <c r="H20" s="61"/>
      <c r="I20" s="62"/>
      <c r="J20" s="63"/>
      <c r="K20" s="50"/>
      <c r="L20" s="51"/>
      <c r="M20" s="51"/>
      <c r="N20" s="52">
        <f t="shared" si="0"/>
        <v>0</v>
      </c>
      <c r="O20" s="52">
        <f t="shared" si="1"/>
        <v>0</v>
      </c>
      <c r="P20" s="52">
        <f t="shared" si="2"/>
        <v>0</v>
      </c>
      <c r="Q20" s="53" t="str">
        <f t="shared" si="3"/>
        <v/>
      </c>
      <c r="R20" s="53">
        <f>IF(OR(D20="",B20="",V20=""),0,IF(OR(C20="UM",C20="JM",C20="SM",C20="UK",C20="JK",C20="SK"),"",Q20*(IF(ABS(1900-YEAR((V20+1)-D20))&lt;29,0,(VLOOKUP((YEAR(V20)-YEAR(D20)),'Meltzer-Malone'!$A$3:$B$63,2))))))</f>
        <v>0</v>
      </c>
      <c r="S20" s="64"/>
      <c r="T20" s="65"/>
      <c r="U20" s="56" t="str">
        <f t="shared" si="4"/>
        <v/>
      </c>
      <c r="V20" s="57">
        <f>R5</f>
        <v>0</v>
      </c>
      <c r="W20" s="58"/>
      <c r="X20" s="58"/>
      <c r="Y20" s="31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20.100000000000001" customHeight="1" x14ac:dyDescent="0.2">
      <c r="A21" s="60" t="s">
        <v>73</v>
      </c>
      <c r="B21" s="42"/>
      <c r="C21" s="43" t="s">
        <v>73</v>
      </c>
      <c r="D21" s="44" t="s">
        <v>73</v>
      </c>
      <c r="E21" s="45"/>
      <c r="F21" s="46" t="s">
        <v>73</v>
      </c>
      <c r="G21" s="46" t="s">
        <v>73</v>
      </c>
      <c r="H21" s="61"/>
      <c r="I21" s="62"/>
      <c r="J21" s="63"/>
      <c r="K21" s="50"/>
      <c r="L21" s="51"/>
      <c r="M21" s="51"/>
      <c r="N21" s="52">
        <f t="shared" si="0"/>
        <v>0</v>
      </c>
      <c r="O21" s="52">
        <f t="shared" si="1"/>
        <v>0</v>
      </c>
      <c r="P21" s="52">
        <f t="shared" si="2"/>
        <v>0</v>
      </c>
      <c r="Q21" s="53" t="str">
        <f t="shared" si="3"/>
        <v/>
      </c>
      <c r="R21" s="53">
        <f>IF(OR(D21="",B21="",V21=""),0,IF(OR(C21="UM",C21="JM",C21="SM",C21="UK",C21="JK",C21="SK"),"",Q21*(IF(ABS(1900-YEAR((V21+1)-D21))&lt;29,0,(VLOOKUP((YEAR(V21)-YEAR(D21)),'Meltzer-Malone'!$A$3:$B$63,2))))))</f>
        <v>0</v>
      </c>
      <c r="S21" s="64"/>
      <c r="T21" s="65"/>
      <c r="U21" s="56" t="str">
        <f t="shared" si="4"/>
        <v/>
      </c>
      <c r="V21" s="57">
        <f>R5</f>
        <v>0</v>
      </c>
      <c r="W21" s="58"/>
      <c r="X21" s="58"/>
      <c r="Y21" s="3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0.100000000000001" customHeight="1" x14ac:dyDescent="0.2">
      <c r="A22" s="60" t="s">
        <v>152</v>
      </c>
      <c r="B22" s="42"/>
      <c r="C22" s="43" t="s">
        <v>73</v>
      </c>
      <c r="D22" s="44" t="s">
        <v>73</v>
      </c>
      <c r="E22" s="45"/>
      <c r="F22" s="46" t="s">
        <v>73</v>
      </c>
      <c r="G22" s="46" t="s">
        <v>73</v>
      </c>
      <c r="H22" s="61"/>
      <c r="I22" s="62"/>
      <c r="J22" s="63"/>
      <c r="K22" s="50"/>
      <c r="L22" s="51"/>
      <c r="M22" s="51"/>
      <c r="N22" s="52">
        <f t="shared" si="0"/>
        <v>0</v>
      </c>
      <c r="O22" s="52">
        <f t="shared" si="1"/>
        <v>0</v>
      </c>
      <c r="P22" s="52">
        <f t="shared" si="2"/>
        <v>0</v>
      </c>
      <c r="Q22" s="53" t="str">
        <f t="shared" si="3"/>
        <v/>
      </c>
      <c r="R22" s="53">
        <f>IF(OR(D22="",B22="",V22=""),0,IF(OR(C22="UM",C22="JM",C22="SM",C22="UK",C22="JK",C22="SK"),"",Q22*(IF(ABS(1900-YEAR((V22+1)-D22))&lt;29,0,(VLOOKUP((YEAR(V22)-YEAR(D22)),'Meltzer-Malone'!$A$3:$B$63,2))))))</f>
        <v>0</v>
      </c>
      <c r="S22" s="64"/>
      <c r="T22" s="65"/>
      <c r="U22" s="56" t="str">
        <f t="shared" si="4"/>
        <v/>
      </c>
      <c r="V22" s="57">
        <f>R5</f>
        <v>0</v>
      </c>
      <c r="W22" s="58"/>
      <c r="X22" s="58"/>
      <c r="Y22" s="31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0.100000000000001" customHeight="1" x14ac:dyDescent="0.2">
      <c r="A23" s="60" t="s">
        <v>73</v>
      </c>
      <c r="B23" s="42"/>
      <c r="C23" s="43" t="s">
        <v>73</v>
      </c>
      <c r="D23" s="44" t="s">
        <v>73</v>
      </c>
      <c r="E23" s="45"/>
      <c r="F23" s="46" t="s">
        <v>73</v>
      </c>
      <c r="G23" s="46" t="s">
        <v>73</v>
      </c>
      <c r="H23" s="61"/>
      <c r="I23" s="62"/>
      <c r="J23" s="63"/>
      <c r="K23" s="50"/>
      <c r="L23" s="51"/>
      <c r="M23" s="51"/>
      <c r="N23" s="52">
        <f t="shared" si="0"/>
        <v>0</v>
      </c>
      <c r="O23" s="52">
        <f t="shared" si="1"/>
        <v>0</v>
      </c>
      <c r="P23" s="52">
        <f t="shared" si="2"/>
        <v>0</v>
      </c>
      <c r="Q23" s="53" t="str">
        <f t="shared" si="3"/>
        <v/>
      </c>
      <c r="R23" s="53">
        <f>IF(OR(D23="",B23="",V23=""),0,IF(OR(C23="UM",C23="JM",C23="SM",C23="UK",C23="JK",C23="SK"),"",Q23*(IF(ABS(1900-YEAR((V23+1)-D23))&lt;29,0,(VLOOKUP((YEAR(V23)-YEAR(D23)),'Meltzer-Malone'!$A$3:$B$63,2))))))</f>
        <v>0</v>
      </c>
      <c r="S23" s="64"/>
      <c r="T23" s="65"/>
      <c r="U23" s="56" t="str">
        <f t="shared" si="4"/>
        <v/>
      </c>
      <c r="V23" s="57">
        <f>R5</f>
        <v>0</v>
      </c>
      <c r="W23" s="58"/>
      <c r="X23" s="58"/>
      <c r="Y23" s="31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20.100000000000001" customHeight="1" x14ac:dyDescent="0.2">
      <c r="A24" s="60"/>
      <c r="B24" s="42"/>
      <c r="C24" s="43"/>
      <c r="D24" s="44"/>
      <c r="E24" s="45"/>
      <c r="F24" s="46"/>
      <c r="G24" s="46"/>
      <c r="H24" s="66"/>
      <c r="I24" s="67"/>
      <c r="J24" s="68"/>
      <c r="K24" s="50"/>
      <c r="L24" s="51"/>
      <c r="M24" s="51"/>
      <c r="N24" s="52">
        <f t="shared" si="0"/>
        <v>0</v>
      </c>
      <c r="O24" s="52">
        <f t="shared" si="1"/>
        <v>0</v>
      </c>
      <c r="P24" s="69">
        <f t="shared" si="2"/>
        <v>0</v>
      </c>
      <c r="Q24" s="53" t="str">
        <f t="shared" si="3"/>
        <v/>
      </c>
      <c r="R24" s="53">
        <f>IF(OR(D24="",B24="",V24=""),0,IF(OR(C24="UM",C24="JM",C24="SM",C24="UK",C24="JK",C24="SK"),"",Q24*(IF(ABS(1900-YEAR((V24+1)-D24))&lt;29,0,(VLOOKUP((YEAR(V24)-YEAR(D24)),'Meltzer-Malone'!$A$3:$B$63,2))))))</f>
        <v>0</v>
      </c>
      <c r="S24" s="70"/>
      <c r="T24" s="71"/>
      <c r="U24" s="56" t="str">
        <f t="shared" si="4"/>
        <v/>
      </c>
      <c r="V24" s="57">
        <f>R5</f>
        <v>0</v>
      </c>
      <c r="W24" s="58"/>
      <c r="X24" s="58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81" customFormat="1" ht="9" customHeight="1" x14ac:dyDescent="0.2">
      <c r="A25" s="72"/>
      <c r="B25" s="73"/>
      <c r="C25" s="74"/>
      <c r="D25" s="75"/>
      <c r="E25" s="75"/>
      <c r="F25" s="72"/>
      <c r="G25" s="72"/>
      <c r="H25" s="76"/>
      <c r="I25" s="77"/>
      <c r="J25" s="76"/>
      <c r="K25" s="76"/>
      <c r="L25" s="76"/>
      <c r="M25" s="76"/>
      <c r="N25" s="74"/>
      <c r="O25" s="74"/>
      <c r="P25" s="74"/>
      <c r="Q25" s="78"/>
      <c r="R25" s="78"/>
      <c r="S25" s="78"/>
      <c r="T25" s="79"/>
      <c r="U25" s="80"/>
      <c r="V25" s="31"/>
      <c r="W25" s="58"/>
      <c r="X25" s="58"/>
      <c r="Y25" s="31"/>
    </row>
    <row r="26" spans="1:1024" x14ac:dyDescent="0.2">
      <c r="A26"/>
      <c r="B26"/>
      <c r="C26"/>
      <c r="D26"/>
      <c r="E26"/>
      <c r="F26"/>
      <c r="G26"/>
      <c r="H26" s="14"/>
      <c r="I26" s="82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/>
      <c r="V26"/>
      <c r="W26"/>
      <c r="X26"/>
      <c r="Y26" s="3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20" customFormat="1" ht="15.75" x14ac:dyDescent="0.25">
      <c r="A27" s="83" t="s">
        <v>46</v>
      </c>
      <c r="C27" s="1"/>
      <c r="D27" s="1"/>
      <c r="E27" s="1"/>
      <c r="F27" s="1"/>
      <c r="G27" s="84" t="s">
        <v>47</v>
      </c>
      <c r="H27" s="85"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Y27" s="31"/>
    </row>
    <row r="28" spans="1:1024" ht="15" x14ac:dyDescent="0.25">
      <c r="A28"/>
      <c r="B28" s="20"/>
      <c r="C28" s="1"/>
      <c r="D28" s="1"/>
      <c r="E28" s="1"/>
      <c r="F28" s="1"/>
      <c r="G28" s="86"/>
      <c r="H28" s="85">
        <v>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.75" x14ac:dyDescent="0.25">
      <c r="A29" s="83" t="s">
        <v>48</v>
      </c>
      <c r="B29" s="20"/>
      <c r="C29" s="1"/>
      <c r="D29" s="1"/>
      <c r="E29" s="1"/>
      <c r="F29" s="1"/>
      <c r="G29" s="87"/>
      <c r="H29" s="85">
        <v>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x14ac:dyDescent="0.25">
      <c r="A30"/>
      <c r="B30" s="20"/>
      <c r="C30" s="1"/>
      <c r="D30" s="1"/>
      <c r="E30" s="1"/>
      <c r="F30" s="1"/>
      <c r="G30" s="87"/>
      <c r="H30" s="8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x14ac:dyDescent="0.25">
      <c r="A31"/>
      <c r="B31" s="20"/>
      <c r="C31" s="1"/>
      <c r="D31" s="1"/>
      <c r="E31" s="1"/>
      <c r="F31" s="1"/>
      <c r="G31" s="87"/>
      <c r="H31" s="85"/>
      <c r="I31" s="85"/>
      <c r="J31" s="88"/>
      <c r="K31" s="88"/>
      <c r="L31" s="88"/>
      <c r="M31" s="88"/>
      <c r="N31" s="88"/>
      <c r="O31" s="88"/>
      <c r="P31" s="88"/>
      <c r="Q31" s="89"/>
      <c r="R31" s="89"/>
      <c r="S31" s="89"/>
      <c r="T31" s="89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5.75" x14ac:dyDescent="0.25">
      <c r="A32" s="20"/>
      <c r="B32"/>
      <c r="C32" s="85"/>
      <c r="D32" s="85"/>
      <c r="E32" s="85"/>
      <c r="F32" s="85"/>
      <c r="G32" s="90" t="s">
        <v>49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.75" x14ac:dyDescent="0.25">
      <c r="A33"/>
      <c r="B33"/>
      <c r="C33" s="91"/>
      <c r="D33" s="92"/>
      <c r="E33" s="92"/>
      <c r="F33" s="93"/>
      <c r="G33" s="90" t="s">
        <v>50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5.75" x14ac:dyDescent="0.25">
      <c r="A34" s="83" t="s">
        <v>51</v>
      </c>
      <c r="B34"/>
      <c r="C34" s="1"/>
      <c r="D34" s="1"/>
      <c r="E34" s="1"/>
      <c r="F34" s="1"/>
      <c r="G34" s="90" t="s">
        <v>52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" x14ac:dyDescent="0.25">
      <c r="A35"/>
      <c r="B35"/>
      <c r="C35" s="1"/>
      <c r="D35" s="1"/>
      <c r="E35" s="1"/>
      <c r="F35" s="1"/>
      <c r="G35" s="94"/>
      <c r="H35" s="85"/>
      <c r="I35" s="9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.75" x14ac:dyDescent="0.25">
      <c r="A36" s="96" t="s">
        <v>53</v>
      </c>
      <c r="B36" s="97"/>
      <c r="C36" s="1"/>
      <c r="D36" s="1"/>
      <c r="E36" s="1"/>
      <c r="F36" s="1"/>
      <c r="G36" s="90" t="s">
        <v>54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" x14ac:dyDescent="0.25">
      <c r="A37"/>
      <c r="B37"/>
      <c r="C37" s="1"/>
      <c r="D37" s="1"/>
      <c r="E37" s="1"/>
      <c r="F37" s="1"/>
      <c r="G37" s="9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13" customFormat="1" ht="15" x14ac:dyDescent="0.25">
      <c r="A38" s="97" t="s">
        <v>55</v>
      </c>
      <c r="B38" s="97"/>
      <c r="C38" s="98" t="s">
        <v>56</v>
      </c>
      <c r="D38" s="99"/>
      <c r="E38" s="99"/>
      <c r="F38" s="10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24">
    <mergeCell ref="C37:F37"/>
    <mergeCell ref="H37:T37"/>
    <mergeCell ref="H38:T38"/>
    <mergeCell ref="C34:F34"/>
    <mergeCell ref="H34:T34"/>
    <mergeCell ref="C35:F35"/>
    <mergeCell ref="C36:F36"/>
    <mergeCell ref="H36:T36"/>
    <mergeCell ref="C30:F30"/>
    <mergeCell ref="I30:T30"/>
    <mergeCell ref="C31:F31"/>
    <mergeCell ref="H32:T32"/>
    <mergeCell ref="H33:T33"/>
    <mergeCell ref="C27:F27"/>
    <mergeCell ref="I27:T27"/>
    <mergeCell ref="C28:F28"/>
    <mergeCell ref="I28:T28"/>
    <mergeCell ref="C29:F29"/>
    <mergeCell ref="I29:T29"/>
    <mergeCell ref="F1:P1"/>
    <mergeCell ref="F2:P2"/>
    <mergeCell ref="C5:F5"/>
    <mergeCell ref="H5:K5"/>
    <mergeCell ref="M5:P5"/>
  </mergeCells>
  <conditionalFormatting sqref="H15:J18">
    <cfRule type="cellIs" dxfId="5" priority="4" operator="between">
      <formula>1</formula>
      <formula>300</formula>
    </cfRule>
    <cfRule type="cellIs" dxfId="4" priority="5" operator="lessThanOrEqual">
      <formula>0</formula>
    </cfRule>
  </conditionalFormatting>
  <pageMargins left="0.27569444444444402" right="0.35416666666666702" top="0.27569444444444402" bottom="0.27569444444444402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Navngitte områder</vt:lpstr>
      </vt:variant>
      <vt:variant>
        <vt:i4>11</vt:i4>
      </vt:variant>
    </vt:vector>
  </HeadingPairs>
  <TitlesOfParts>
    <vt:vector size="23" baseType="lpstr">
      <vt:lpstr>Meltzer-Malone</vt:lpstr>
      <vt:lpstr>Module1</vt:lpstr>
      <vt:lpstr>Pulje 1</vt:lpstr>
      <vt:lpstr>Pulje 2</vt:lpstr>
      <vt:lpstr>Pulje 3</vt:lpstr>
      <vt:lpstr>Pulje 4</vt:lpstr>
      <vt:lpstr>Pulje 5</vt:lpstr>
      <vt:lpstr>Pulje 6</vt:lpstr>
      <vt:lpstr>Pulje 7</vt:lpstr>
      <vt:lpstr>Pulje 8</vt:lpstr>
      <vt:lpstr>Pulje 2_2_2_2_2_2_2</vt:lpstr>
      <vt:lpstr>Ark5</vt:lpstr>
      <vt:lpstr>'Pulje 3'!Print_Area_0</vt:lpstr>
      <vt:lpstr>'Pulje 5'!Print_Area_0</vt:lpstr>
      <vt:lpstr>'Pulje 1'!Utskriftsområde</vt:lpstr>
      <vt:lpstr>'Pulje 2'!Utskriftsområde</vt:lpstr>
      <vt:lpstr>'Pulje 2_2_2_2_2_2_2'!Utskriftsområde</vt:lpstr>
      <vt:lpstr>'Pulje 3'!Utskriftsområde</vt:lpstr>
      <vt:lpstr>'Pulje 4'!Utskriftsområde</vt:lpstr>
      <vt:lpstr>'Pulje 5'!Utskriftsområde</vt:lpstr>
      <vt:lpstr>'Pulje 6'!Utskriftsområde</vt:lpstr>
      <vt:lpstr>'Pulje 7'!Utskriftsområde</vt:lpstr>
      <vt:lpstr>'Pulje 8'!Utskriftsområde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Hans Martin</cp:lastModifiedBy>
  <cp:revision>0</cp:revision>
  <dcterms:created xsi:type="dcterms:W3CDTF">2001-08-31T20:44:44Z</dcterms:created>
  <dcterms:modified xsi:type="dcterms:W3CDTF">2018-01-02T18:29:15Z</dcterms:modified>
</cp:coreProperties>
</file>